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90" windowWidth="15480" windowHeight="9120" activeTab="1"/>
  </bookViews>
  <sheets>
    <sheet name="Problem 1 - Linear Solutions" sheetId="1" r:id="rId1"/>
    <sheet name="Problem 1b - Quadratic" sheetId="2" r:id="rId2"/>
  </sheets>
  <calcPr calcId="125725"/>
</workbook>
</file>

<file path=xl/calcChain.xml><?xml version="1.0" encoding="utf-8"?>
<calcChain xmlns="http://schemas.openxmlformats.org/spreadsheetml/2006/main">
  <c r="D19" i="2"/>
  <c r="J21" s="1"/>
  <c r="J15"/>
  <c r="J13"/>
  <c r="I19" i="1"/>
  <c r="K20" s="1"/>
  <c r="I15"/>
  <c r="I13"/>
  <c r="J19" i="2" l="1"/>
  <c r="I20" i="1"/>
  <c r="I23" s="1"/>
  <c r="J20" i="2"/>
  <c r="L20" i="1"/>
  <c r="K21"/>
  <c r="L21" s="1"/>
  <c r="M20"/>
  <c r="L40" i="2" l="1"/>
  <c r="L20"/>
  <c r="M21" i="1"/>
  <c r="K22"/>
  <c r="N20" i="2" l="1"/>
  <c r="L2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N40"/>
  <c r="M40"/>
  <c r="M20"/>
  <c r="N21"/>
  <c r="M21"/>
  <c r="M22" i="1"/>
  <c r="L22"/>
  <c r="K23"/>
  <c r="N22" i="2" l="1"/>
  <c r="M22"/>
  <c r="L23" i="1"/>
  <c r="M23"/>
  <c r="K24"/>
  <c r="M23" i="2" l="1"/>
  <c r="N23"/>
  <c r="L24" i="1"/>
  <c r="K25"/>
  <c r="M24"/>
  <c r="N24" i="2" l="1"/>
  <c r="M24"/>
  <c r="M25" i="1"/>
  <c r="L25"/>
  <c r="K26"/>
  <c r="M25" i="2" l="1"/>
  <c r="N25"/>
  <c r="M26" i="1"/>
  <c r="K27"/>
  <c r="L26"/>
  <c r="N26" i="2" l="1"/>
  <c r="M26"/>
  <c r="K28" i="1"/>
  <c r="L27"/>
  <c r="M27"/>
  <c r="M27" i="2" l="1"/>
  <c r="N27"/>
  <c r="M28" i="1"/>
  <c r="K29"/>
  <c r="L28"/>
  <c r="N28" i="2" l="1"/>
  <c r="M28"/>
  <c r="M29" i="1"/>
  <c r="K30"/>
  <c r="L29"/>
  <c r="N29" i="2" l="1"/>
  <c r="M29"/>
  <c r="L30" i="1"/>
  <c r="M30"/>
  <c r="K31"/>
  <c r="N30" i="2" l="1"/>
  <c r="M30"/>
  <c r="L31" i="1"/>
  <c r="M31"/>
  <c r="K32"/>
  <c r="M31" i="2" l="1"/>
  <c r="N31"/>
  <c r="L32" i="1"/>
  <c r="M32"/>
  <c r="K33"/>
  <c r="N32" i="2" l="1"/>
  <c r="M32"/>
  <c r="M33" i="1"/>
  <c r="K34"/>
  <c r="L33"/>
  <c r="N33" i="2" l="1"/>
  <c r="M33"/>
  <c r="M34" i="1"/>
  <c r="L34"/>
  <c r="K35"/>
  <c r="N34" i="2" l="1"/>
  <c r="M34"/>
  <c r="M35" i="1"/>
  <c r="L35"/>
  <c r="K36"/>
  <c r="M35" i="2" l="1"/>
  <c r="N35"/>
  <c r="M36" i="1"/>
  <c r="L36"/>
  <c r="K37"/>
  <c r="N36" i="2" l="1"/>
  <c r="M36"/>
  <c r="M37" i="1"/>
  <c r="K38"/>
  <c r="L37"/>
  <c r="N37" i="2" l="1"/>
  <c r="M37"/>
  <c r="M38" i="1"/>
  <c r="L38"/>
  <c r="K39"/>
  <c r="N38" i="2" l="1"/>
  <c r="M38"/>
  <c r="L39" i="1"/>
  <c r="M39"/>
  <c r="K40"/>
  <c r="M39" i="2" l="1"/>
  <c r="N39"/>
  <c r="M40" i="1"/>
  <c r="L40"/>
  <c r="K41"/>
  <c r="L41" l="1"/>
  <c r="M41"/>
</calcChain>
</file>

<file path=xl/sharedStrings.xml><?xml version="1.0" encoding="utf-8"?>
<sst xmlns="http://schemas.openxmlformats.org/spreadsheetml/2006/main" count="32" uniqueCount="18">
  <si>
    <t>Equations:</t>
  </si>
  <si>
    <t>m</t>
  </si>
  <si>
    <t>b</t>
  </si>
  <si>
    <t xml:space="preserve">Equation 1 </t>
  </si>
  <si>
    <t>Equation 2</t>
  </si>
  <si>
    <t>Eq 1</t>
  </si>
  <si>
    <t>Eq 2</t>
  </si>
  <si>
    <t>y =</t>
  </si>
  <si>
    <t>x</t>
  </si>
  <si>
    <t>x +</t>
  </si>
  <si>
    <t>a</t>
  </si>
  <si>
    <t>c</t>
  </si>
  <si>
    <t>Discriminant</t>
  </si>
  <si>
    <t xml:space="preserve">x = </t>
  </si>
  <si>
    <t xml:space="preserve">y = </t>
  </si>
  <si>
    <r>
      <t>x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+</t>
    </r>
  </si>
  <si>
    <r>
      <t>x</t>
    </r>
    <r>
      <rPr>
        <vertAlign val="subscript"/>
        <sz val="16"/>
        <color theme="1"/>
        <rFont val="Calibri"/>
        <family val="2"/>
        <scheme val="minor"/>
      </rPr>
      <t xml:space="preserve">1 </t>
    </r>
    <r>
      <rPr>
        <sz val="16"/>
        <color theme="1"/>
        <rFont val="Calibri"/>
        <family val="2"/>
        <scheme val="minor"/>
      </rPr>
      <t>=</t>
    </r>
  </si>
  <si>
    <r>
      <t>x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 xml:space="preserve"> =</t>
    </r>
  </si>
</sst>
</file>

<file path=xl/styles.xml><?xml version="1.0" encoding="utf-8"?>
<styleSheet xmlns="http://schemas.openxmlformats.org/spreadsheetml/2006/main">
  <numFmts count="1">
    <numFmt numFmtId="164" formatCode="#\ ???/???"/>
  </numFmts>
  <fonts count="8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gradientFill degree="90">
        <stop position="0">
          <color theme="6" tint="0.80001220740379042"/>
        </stop>
        <stop position="1">
          <color theme="6" tint="0.59999389629810485"/>
        </stop>
      </gradientFill>
    </fill>
    <fill>
      <patternFill patternType="solid">
        <fgColor theme="3" tint="0.59996337778862885"/>
        <bgColor auto="1"/>
      </patternFill>
    </fill>
    <fill>
      <patternFill patternType="solid">
        <fgColor theme="3" tint="0.79998168889431442"/>
        <bgColor auto="1"/>
      </patternFill>
    </fill>
    <fill>
      <patternFill patternType="solid">
        <fgColor rgb="FF92D050"/>
        <bgColor auto="1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8" xfId="0" applyFill="1" applyBorder="1"/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1" fillId="3" borderId="2" xfId="0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right"/>
    </xf>
    <xf numFmtId="164" fontId="4" fillId="5" borderId="13" xfId="0" applyNumberFormat="1" applyFont="1" applyFill="1" applyBorder="1" applyAlignment="1">
      <alignment horizontal="center"/>
    </xf>
    <xf numFmtId="0" fontId="4" fillId="5" borderId="14" xfId="0" applyFont="1" applyFill="1" applyBorder="1" applyAlignment="1">
      <alignment horizontal="right"/>
    </xf>
    <xf numFmtId="164" fontId="4" fillId="5" borderId="15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2" fillId="2" borderId="1" xfId="0" applyFont="1" applyFill="1" applyBorder="1" applyAlignment="1">
      <alignment horizontal="center"/>
    </xf>
    <xf numFmtId="12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0" fillId="5" borderId="0" xfId="0" applyFill="1" applyBorder="1"/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13" fontId="0" fillId="4" borderId="3" xfId="0" applyNumberFormat="1" applyFill="1" applyBorder="1" applyAlignment="1">
      <alignment horizontal="center"/>
    </xf>
    <xf numFmtId="13" fontId="0" fillId="4" borderId="1" xfId="0" applyNumberFormat="1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4E4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Comparison of Equations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'Problem 1 - Linear Solutions'!$L$19</c:f>
              <c:strCache>
                <c:ptCount val="1"/>
                <c:pt idx="0">
                  <c:v>Eq 1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'Problem 1 - Linear Solutions'!$K$20:$K$41</c:f>
              <c:numCache>
                <c:formatCode>#\ ??/??</c:formatCode>
                <c:ptCount val="22"/>
                <c:pt idx="0">
                  <c:v>-5.0999999999999996</c:v>
                </c:pt>
                <c:pt idx="1">
                  <c:v>-4.5999999999999996</c:v>
                </c:pt>
                <c:pt idx="2">
                  <c:v>-4.0999999999999996</c:v>
                </c:pt>
                <c:pt idx="3">
                  <c:v>-3.5999999999999996</c:v>
                </c:pt>
                <c:pt idx="4">
                  <c:v>-3.0999999999999996</c:v>
                </c:pt>
                <c:pt idx="5">
                  <c:v>-2.5999999999999996</c:v>
                </c:pt>
                <c:pt idx="6">
                  <c:v>-2.0999999999999996</c:v>
                </c:pt>
                <c:pt idx="7">
                  <c:v>-1.5999999999999996</c:v>
                </c:pt>
                <c:pt idx="8">
                  <c:v>-1.0999999999999996</c:v>
                </c:pt>
                <c:pt idx="9">
                  <c:v>-0.59999999999999964</c:v>
                </c:pt>
                <c:pt idx="10">
                  <c:v>-9.9999999999999645E-2</c:v>
                </c:pt>
                <c:pt idx="11">
                  <c:v>0.40000000000000036</c:v>
                </c:pt>
                <c:pt idx="12">
                  <c:v>0.90000000000000036</c:v>
                </c:pt>
                <c:pt idx="13">
                  <c:v>1.4000000000000004</c:v>
                </c:pt>
                <c:pt idx="14">
                  <c:v>1.9000000000000004</c:v>
                </c:pt>
                <c:pt idx="15">
                  <c:v>2.4000000000000004</c:v>
                </c:pt>
                <c:pt idx="16">
                  <c:v>2.9000000000000004</c:v>
                </c:pt>
                <c:pt idx="17">
                  <c:v>3.4000000000000004</c:v>
                </c:pt>
                <c:pt idx="18">
                  <c:v>3.9000000000000004</c:v>
                </c:pt>
                <c:pt idx="19">
                  <c:v>4.4000000000000004</c:v>
                </c:pt>
                <c:pt idx="20">
                  <c:v>4.9000000000000004</c:v>
                </c:pt>
                <c:pt idx="21">
                  <c:v>5.4</c:v>
                </c:pt>
              </c:numCache>
            </c:numRef>
          </c:xVal>
          <c:yVal>
            <c:numRef>
              <c:f>'Problem 1 - Linear Solutions'!$L$20:$L$41</c:f>
              <c:numCache>
                <c:formatCode>#\ ??/??</c:formatCode>
                <c:ptCount val="22"/>
                <c:pt idx="0">
                  <c:v>-277.5</c:v>
                </c:pt>
                <c:pt idx="1">
                  <c:v>-249.99999999999997</c:v>
                </c:pt>
                <c:pt idx="2">
                  <c:v>-222.49999999999997</c:v>
                </c:pt>
                <c:pt idx="3">
                  <c:v>-194.99999999999997</c:v>
                </c:pt>
                <c:pt idx="4">
                  <c:v>-167.49999999999997</c:v>
                </c:pt>
                <c:pt idx="5">
                  <c:v>-139.99999999999997</c:v>
                </c:pt>
                <c:pt idx="6">
                  <c:v>-112.49999999999999</c:v>
                </c:pt>
                <c:pt idx="7">
                  <c:v>-84.999999999999986</c:v>
                </c:pt>
                <c:pt idx="8">
                  <c:v>-57.499999999999979</c:v>
                </c:pt>
                <c:pt idx="9">
                  <c:v>-29.999999999999979</c:v>
                </c:pt>
                <c:pt idx="10">
                  <c:v>-2.4999999999999805</c:v>
                </c:pt>
                <c:pt idx="11">
                  <c:v>25.000000000000021</c:v>
                </c:pt>
                <c:pt idx="12">
                  <c:v>52.500000000000021</c:v>
                </c:pt>
                <c:pt idx="13">
                  <c:v>80.000000000000014</c:v>
                </c:pt>
                <c:pt idx="14">
                  <c:v>107.50000000000001</c:v>
                </c:pt>
                <c:pt idx="15">
                  <c:v>135.00000000000003</c:v>
                </c:pt>
                <c:pt idx="16">
                  <c:v>162.50000000000003</c:v>
                </c:pt>
                <c:pt idx="17">
                  <c:v>190.00000000000003</c:v>
                </c:pt>
                <c:pt idx="18">
                  <c:v>217.50000000000003</c:v>
                </c:pt>
                <c:pt idx="19">
                  <c:v>245.00000000000003</c:v>
                </c:pt>
                <c:pt idx="20">
                  <c:v>272.5</c:v>
                </c:pt>
                <c:pt idx="21">
                  <c:v>300</c:v>
                </c:pt>
              </c:numCache>
            </c:numRef>
          </c:yVal>
        </c:ser>
        <c:ser>
          <c:idx val="1"/>
          <c:order val="1"/>
          <c:tx>
            <c:strRef>
              <c:f>'Problem 1 - Linear Solutions'!$M$19</c:f>
              <c:strCache>
                <c:ptCount val="1"/>
                <c:pt idx="0">
                  <c:v>Eq 2</c:v>
                </c:pt>
              </c:strCache>
            </c:strRef>
          </c:tx>
          <c:marker>
            <c:symbol val="none"/>
          </c:marker>
          <c:trendline>
            <c:trendlineType val="linear"/>
            <c:dispEq val="1"/>
            <c:trendlineLbl>
              <c:layout/>
              <c:numFmt formatCode="General" sourceLinked="0"/>
            </c:trendlineLbl>
          </c:trendline>
          <c:xVal>
            <c:numRef>
              <c:f>'Problem 1 - Linear Solutions'!$K$20:$K$41</c:f>
              <c:numCache>
                <c:formatCode>#\ ??/??</c:formatCode>
                <c:ptCount val="22"/>
                <c:pt idx="0">
                  <c:v>-5.0999999999999996</c:v>
                </c:pt>
                <c:pt idx="1">
                  <c:v>-4.5999999999999996</c:v>
                </c:pt>
                <c:pt idx="2">
                  <c:v>-4.0999999999999996</c:v>
                </c:pt>
                <c:pt idx="3">
                  <c:v>-3.5999999999999996</c:v>
                </c:pt>
                <c:pt idx="4">
                  <c:v>-3.0999999999999996</c:v>
                </c:pt>
                <c:pt idx="5">
                  <c:v>-2.5999999999999996</c:v>
                </c:pt>
                <c:pt idx="6">
                  <c:v>-2.0999999999999996</c:v>
                </c:pt>
                <c:pt idx="7">
                  <c:v>-1.5999999999999996</c:v>
                </c:pt>
                <c:pt idx="8">
                  <c:v>-1.0999999999999996</c:v>
                </c:pt>
                <c:pt idx="9">
                  <c:v>-0.59999999999999964</c:v>
                </c:pt>
                <c:pt idx="10">
                  <c:v>-9.9999999999999645E-2</c:v>
                </c:pt>
                <c:pt idx="11">
                  <c:v>0.40000000000000036</c:v>
                </c:pt>
                <c:pt idx="12">
                  <c:v>0.90000000000000036</c:v>
                </c:pt>
                <c:pt idx="13">
                  <c:v>1.4000000000000004</c:v>
                </c:pt>
                <c:pt idx="14">
                  <c:v>1.9000000000000004</c:v>
                </c:pt>
                <c:pt idx="15">
                  <c:v>2.4000000000000004</c:v>
                </c:pt>
                <c:pt idx="16">
                  <c:v>2.9000000000000004</c:v>
                </c:pt>
                <c:pt idx="17">
                  <c:v>3.4000000000000004</c:v>
                </c:pt>
                <c:pt idx="18">
                  <c:v>3.9000000000000004</c:v>
                </c:pt>
                <c:pt idx="19">
                  <c:v>4.4000000000000004</c:v>
                </c:pt>
                <c:pt idx="20">
                  <c:v>4.9000000000000004</c:v>
                </c:pt>
                <c:pt idx="21">
                  <c:v>5.4</c:v>
                </c:pt>
              </c:numCache>
            </c:numRef>
          </c:xVal>
          <c:yVal>
            <c:numRef>
              <c:f>'Problem 1 - Linear Solutions'!$M$20:$M$41</c:f>
              <c:numCache>
                <c:formatCode>#\ ??/??</c:formatCode>
                <c:ptCount val="22"/>
                <c:pt idx="0">
                  <c:v>-227.49999999999997</c:v>
                </c:pt>
                <c:pt idx="1">
                  <c:v>-204.99999999999997</c:v>
                </c:pt>
                <c:pt idx="2">
                  <c:v>-182.49999999999997</c:v>
                </c:pt>
                <c:pt idx="3">
                  <c:v>-159.99999999999997</c:v>
                </c:pt>
                <c:pt idx="4">
                  <c:v>-137.49999999999997</c:v>
                </c:pt>
                <c:pt idx="5">
                  <c:v>-114.99999999999999</c:v>
                </c:pt>
                <c:pt idx="6">
                  <c:v>-92.499999999999986</c:v>
                </c:pt>
                <c:pt idx="7">
                  <c:v>-69.999999999999986</c:v>
                </c:pt>
                <c:pt idx="8">
                  <c:v>-47.499999999999986</c:v>
                </c:pt>
                <c:pt idx="9">
                  <c:v>-24.999999999999986</c:v>
                </c:pt>
                <c:pt idx="10">
                  <c:v>-2.499999999999984</c:v>
                </c:pt>
                <c:pt idx="11">
                  <c:v>20.000000000000014</c:v>
                </c:pt>
                <c:pt idx="12">
                  <c:v>42.500000000000014</c:v>
                </c:pt>
                <c:pt idx="13">
                  <c:v>65.000000000000014</c:v>
                </c:pt>
                <c:pt idx="14">
                  <c:v>87.500000000000014</c:v>
                </c:pt>
                <c:pt idx="15">
                  <c:v>110.00000000000001</c:v>
                </c:pt>
                <c:pt idx="16">
                  <c:v>132.50000000000003</c:v>
                </c:pt>
                <c:pt idx="17">
                  <c:v>155.00000000000003</c:v>
                </c:pt>
                <c:pt idx="18">
                  <c:v>177.50000000000003</c:v>
                </c:pt>
                <c:pt idx="19">
                  <c:v>200.00000000000003</c:v>
                </c:pt>
                <c:pt idx="20">
                  <c:v>222.50000000000003</c:v>
                </c:pt>
                <c:pt idx="21">
                  <c:v>245.00000000000003</c:v>
                </c:pt>
              </c:numCache>
            </c:numRef>
          </c:yVal>
        </c:ser>
        <c:axId val="80890496"/>
        <c:axId val="80904960"/>
      </c:scatterChart>
      <c:valAx>
        <c:axId val="80890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</c:title>
        <c:numFmt formatCode="#\ ??/??" sourceLinked="1"/>
        <c:majorTickMark val="none"/>
        <c:tickLblPos val="nextTo"/>
        <c:crossAx val="80904960"/>
        <c:crosses val="autoZero"/>
        <c:crossBetween val="midCat"/>
      </c:valAx>
      <c:valAx>
        <c:axId val="809049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#\ ??/??" sourceLinked="1"/>
        <c:majorTickMark val="none"/>
        <c:tickLblPos val="nextTo"/>
        <c:crossAx val="80890496"/>
        <c:crosses val="autoZero"/>
        <c:crossBetween val="midCat"/>
      </c:valAx>
    </c:plotArea>
    <c:plotVisOnly val="1"/>
  </c:chart>
  <c:spPr>
    <a:solidFill>
      <a:srgbClr val="92D050"/>
    </a:soli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Comparison of Equations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'Problem 1b - Quadratic'!$L$20:$L$40</c:f>
              <c:numCache>
                <c:formatCode>#\ ???/???</c:formatCode>
                <c:ptCount val="21"/>
                <c:pt idx="0">
                  <c:v>-3</c:v>
                </c:pt>
                <c:pt idx="1">
                  <c:v>-2.7</c:v>
                </c:pt>
                <c:pt idx="2">
                  <c:v>-2.4000000000000004</c:v>
                </c:pt>
                <c:pt idx="3">
                  <c:v>-2.1000000000000005</c:v>
                </c:pt>
                <c:pt idx="4">
                  <c:v>-1.8000000000000005</c:v>
                </c:pt>
                <c:pt idx="5">
                  <c:v>-1.5000000000000004</c:v>
                </c:pt>
                <c:pt idx="6">
                  <c:v>-1.2000000000000004</c:v>
                </c:pt>
                <c:pt idx="7">
                  <c:v>-0.90000000000000036</c:v>
                </c:pt>
                <c:pt idx="8">
                  <c:v>-0.60000000000000031</c:v>
                </c:pt>
                <c:pt idx="9">
                  <c:v>-0.30000000000000032</c:v>
                </c:pt>
                <c:pt idx="10">
                  <c:v>0</c:v>
                </c:pt>
                <c:pt idx="11">
                  <c:v>0.3</c:v>
                </c:pt>
                <c:pt idx="12">
                  <c:v>0.6</c:v>
                </c:pt>
                <c:pt idx="13">
                  <c:v>0.89999999999999991</c:v>
                </c:pt>
                <c:pt idx="14">
                  <c:v>1.2</c:v>
                </c:pt>
                <c:pt idx="15">
                  <c:v>1.5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2.6999999999999997</c:v>
                </c:pt>
                <c:pt idx="20">
                  <c:v>3</c:v>
                </c:pt>
              </c:numCache>
            </c:numRef>
          </c:xVal>
          <c:yVal>
            <c:numRef>
              <c:f>'Problem 1b - Quadratic'!$M$20:$M$41</c:f>
              <c:numCache>
                <c:formatCode>#\ ???/???</c:formatCode>
                <c:ptCount val="22"/>
                <c:pt idx="0">
                  <c:v>49</c:v>
                </c:pt>
                <c:pt idx="1">
                  <c:v>38.530000000000008</c:v>
                </c:pt>
                <c:pt idx="2">
                  <c:v>29.320000000000007</c:v>
                </c:pt>
                <c:pt idx="3">
                  <c:v>21.370000000000008</c:v>
                </c:pt>
                <c:pt idx="4">
                  <c:v>14.680000000000009</c:v>
                </c:pt>
                <c:pt idx="5">
                  <c:v>9.2500000000000071</c:v>
                </c:pt>
                <c:pt idx="6">
                  <c:v>5.0800000000000054</c:v>
                </c:pt>
                <c:pt idx="7">
                  <c:v>2.1700000000000026</c:v>
                </c:pt>
                <c:pt idx="8">
                  <c:v>0.52000000000000091</c:v>
                </c:pt>
                <c:pt idx="9">
                  <c:v>0.12999999999999978</c:v>
                </c:pt>
                <c:pt idx="10">
                  <c:v>1</c:v>
                </c:pt>
                <c:pt idx="11">
                  <c:v>3.13</c:v>
                </c:pt>
                <c:pt idx="12">
                  <c:v>6.52</c:v>
                </c:pt>
                <c:pt idx="13">
                  <c:v>11.169999999999998</c:v>
                </c:pt>
                <c:pt idx="14">
                  <c:v>17.079999999999998</c:v>
                </c:pt>
                <c:pt idx="15">
                  <c:v>24.25</c:v>
                </c:pt>
                <c:pt idx="16">
                  <c:v>32.68</c:v>
                </c:pt>
                <c:pt idx="17">
                  <c:v>42.370000000000005</c:v>
                </c:pt>
                <c:pt idx="18">
                  <c:v>53.32</c:v>
                </c:pt>
                <c:pt idx="19">
                  <c:v>65.529999999999987</c:v>
                </c:pt>
                <c:pt idx="20">
                  <c:v>79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trendline>
            <c:trendlineType val="poly"/>
            <c:order val="2"/>
            <c:dispEq val="1"/>
            <c:trendlineLbl>
              <c:layout/>
              <c:numFmt formatCode="General" sourceLinked="0"/>
            </c:trendlineLbl>
          </c:trendline>
          <c:xVal>
            <c:numRef>
              <c:f>'Problem 1b - Quadratic'!$L$20:$L$40</c:f>
              <c:numCache>
                <c:formatCode>#\ ???/???</c:formatCode>
                <c:ptCount val="21"/>
                <c:pt idx="0">
                  <c:v>-3</c:v>
                </c:pt>
                <c:pt idx="1">
                  <c:v>-2.7</c:v>
                </c:pt>
                <c:pt idx="2">
                  <c:v>-2.4000000000000004</c:v>
                </c:pt>
                <c:pt idx="3">
                  <c:v>-2.1000000000000005</c:v>
                </c:pt>
                <c:pt idx="4">
                  <c:v>-1.8000000000000005</c:v>
                </c:pt>
                <c:pt idx="5">
                  <c:v>-1.5000000000000004</c:v>
                </c:pt>
                <c:pt idx="6">
                  <c:v>-1.2000000000000004</c:v>
                </c:pt>
                <c:pt idx="7">
                  <c:v>-0.90000000000000036</c:v>
                </c:pt>
                <c:pt idx="8">
                  <c:v>-0.60000000000000031</c:v>
                </c:pt>
                <c:pt idx="9">
                  <c:v>-0.30000000000000032</c:v>
                </c:pt>
                <c:pt idx="10">
                  <c:v>0</c:v>
                </c:pt>
                <c:pt idx="11">
                  <c:v>0.3</c:v>
                </c:pt>
                <c:pt idx="12">
                  <c:v>0.6</c:v>
                </c:pt>
                <c:pt idx="13">
                  <c:v>0.89999999999999991</c:v>
                </c:pt>
                <c:pt idx="14">
                  <c:v>1.2</c:v>
                </c:pt>
                <c:pt idx="15">
                  <c:v>1.5</c:v>
                </c:pt>
                <c:pt idx="16">
                  <c:v>1.8</c:v>
                </c:pt>
                <c:pt idx="17">
                  <c:v>2.1</c:v>
                </c:pt>
                <c:pt idx="18">
                  <c:v>2.4</c:v>
                </c:pt>
                <c:pt idx="19">
                  <c:v>2.6999999999999997</c:v>
                </c:pt>
                <c:pt idx="20">
                  <c:v>3</c:v>
                </c:pt>
              </c:numCache>
            </c:numRef>
          </c:xVal>
          <c:yVal>
            <c:numRef>
              <c:f>'Problem 1b - Quadratic'!$N$20:$N$41</c:f>
              <c:numCache>
                <c:formatCode>#\ ???/???</c:formatCode>
                <c:ptCount val="22"/>
                <c:pt idx="0">
                  <c:v>24</c:v>
                </c:pt>
                <c:pt idx="1">
                  <c:v>19.770000000000003</c:v>
                </c:pt>
                <c:pt idx="2">
                  <c:v>16.080000000000005</c:v>
                </c:pt>
                <c:pt idx="3">
                  <c:v>12.930000000000003</c:v>
                </c:pt>
                <c:pt idx="4">
                  <c:v>10.320000000000004</c:v>
                </c:pt>
                <c:pt idx="5">
                  <c:v>8.2500000000000018</c:v>
                </c:pt>
                <c:pt idx="6">
                  <c:v>6.7200000000000015</c:v>
                </c:pt>
                <c:pt idx="7">
                  <c:v>5.73</c:v>
                </c:pt>
                <c:pt idx="8">
                  <c:v>5.28</c:v>
                </c:pt>
                <c:pt idx="9">
                  <c:v>5.3699999999999992</c:v>
                </c:pt>
                <c:pt idx="10">
                  <c:v>6</c:v>
                </c:pt>
                <c:pt idx="11">
                  <c:v>7.17</c:v>
                </c:pt>
                <c:pt idx="12">
                  <c:v>8.879999999999999</c:v>
                </c:pt>
                <c:pt idx="13">
                  <c:v>11.129999999999999</c:v>
                </c:pt>
                <c:pt idx="14">
                  <c:v>13.92</c:v>
                </c:pt>
                <c:pt idx="15">
                  <c:v>17.25</c:v>
                </c:pt>
                <c:pt idx="16">
                  <c:v>21.12</c:v>
                </c:pt>
                <c:pt idx="17">
                  <c:v>25.53</c:v>
                </c:pt>
                <c:pt idx="18">
                  <c:v>30.48</c:v>
                </c:pt>
                <c:pt idx="19">
                  <c:v>35.969999999999992</c:v>
                </c:pt>
                <c:pt idx="20">
                  <c:v>42</c:v>
                </c:pt>
              </c:numCache>
            </c:numRef>
          </c:yVal>
        </c:ser>
        <c:axId val="91245568"/>
        <c:axId val="91247744"/>
      </c:scatterChart>
      <c:valAx>
        <c:axId val="91245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</a:t>
                </a:r>
              </a:p>
            </c:rich>
          </c:tx>
          <c:layout/>
        </c:title>
        <c:numFmt formatCode="#\ ???/???" sourceLinked="1"/>
        <c:majorTickMark val="none"/>
        <c:tickLblPos val="nextTo"/>
        <c:crossAx val="91247744"/>
        <c:crosses val="autoZero"/>
        <c:crossBetween val="midCat"/>
      </c:valAx>
      <c:valAx>
        <c:axId val="912477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</c:title>
        <c:numFmt formatCode="#\ ???/???" sourceLinked="1"/>
        <c:majorTickMark val="none"/>
        <c:tickLblPos val="nextTo"/>
        <c:crossAx val="91245568"/>
        <c:crosses val="autoZero"/>
        <c:crossBetween val="midCat"/>
      </c:valAx>
    </c:plotArea>
    <c:plotVisOnly val="1"/>
  </c:chart>
  <c:spPr>
    <a:solidFill>
      <a:srgbClr val="92D050"/>
    </a:solidFill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601208" cy="342786"/>
    <xdr:sp macro="" textlink="">
      <xdr:nvSpPr>
        <xdr:cNvPr id="2" name="TextBox 1"/>
        <xdr:cNvSpPr txBox="1"/>
      </xdr:nvSpPr>
      <xdr:spPr>
        <a:xfrm>
          <a:off x="0" y="9525"/>
          <a:ext cx="1601208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 u="sng"/>
            <a:t>Linear</a:t>
          </a:r>
          <a:r>
            <a:rPr lang="en-US" sz="1600" b="1" u="sng" baseline="0"/>
            <a:t> Equations</a:t>
          </a:r>
          <a:endParaRPr lang="en-US" sz="1600" b="1" u="sng"/>
        </a:p>
      </xdr:txBody>
    </xdr:sp>
    <xdr:clientData/>
  </xdr:oneCellAnchor>
  <xdr:twoCellAnchor>
    <xdr:from>
      <xdr:col>13</xdr:col>
      <xdr:colOff>146684</xdr:colOff>
      <xdr:row>11</xdr:row>
      <xdr:rowOff>133349</xdr:rowOff>
    </xdr:from>
    <xdr:to>
      <xdr:col>24</xdr:col>
      <xdr:colOff>118109</xdr:colOff>
      <xdr:row>31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600075</xdr:colOff>
      <xdr:row>3</xdr:row>
      <xdr:rowOff>19050</xdr:rowOff>
    </xdr:from>
    <xdr:ext cx="7448550" cy="1152525"/>
    <xdr:sp macro="" textlink="">
      <xdr:nvSpPr>
        <xdr:cNvPr id="5" name="TextBox 4"/>
        <xdr:cNvSpPr txBox="1"/>
      </xdr:nvSpPr>
      <xdr:spPr>
        <a:xfrm>
          <a:off x="600075" y="590550"/>
          <a:ext cx="7448550" cy="115252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/>
            <a:t>This application will solve two linear equations</a:t>
          </a:r>
          <a:r>
            <a:rPr lang="en-US" sz="1400" baseline="0"/>
            <a:t> in the form y = mx + b.  Enter the desired value for slope and intercept in the boxes below, and inspect the resulting equation to ensure that they are correct.  The solutions will be displayed below, and a graph showing the solution (or lack of solution) will be shown as well. </a:t>
          </a:r>
          <a:endParaRPr lang="en-US" sz="1400"/>
        </a:p>
      </xdr:txBody>
    </xdr:sp>
    <xdr:clientData/>
  </xdr:oneCellAnchor>
  <xdr:oneCellAnchor>
    <xdr:from>
      <xdr:col>6</xdr:col>
      <xdr:colOff>0</xdr:colOff>
      <xdr:row>21</xdr:row>
      <xdr:rowOff>160020</xdr:rowOff>
    </xdr:from>
    <xdr:ext cx="1119089" cy="311496"/>
    <xdr:sp macro="" textlink="">
      <xdr:nvSpPr>
        <xdr:cNvPr id="6" name="TextBox 5"/>
        <xdr:cNvSpPr txBox="1"/>
      </xdr:nvSpPr>
      <xdr:spPr>
        <a:xfrm>
          <a:off x="3322320" y="4488180"/>
          <a:ext cx="1119089" cy="311496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u="sng"/>
            <a:t>Ordered Pair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9525</xdr:rowOff>
    </xdr:from>
    <xdr:ext cx="1920269" cy="342786"/>
    <xdr:sp macro="" textlink="">
      <xdr:nvSpPr>
        <xdr:cNvPr id="2" name="TextBox 1"/>
        <xdr:cNvSpPr txBox="1"/>
      </xdr:nvSpPr>
      <xdr:spPr>
        <a:xfrm>
          <a:off x="0" y="9525"/>
          <a:ext cx="192026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 u="sng"/>
            <a:t>Quadratic</a:t>
          </a:r>
          <a:r>
            <a:rPr lang="en-US" sz="1600" b="1" u="sng" baseline="0"/>
            <a:t> Equations</a:t>
          </a:r>
          <a:endParaRPr lang="en-US" sz="1600" b="1" u="sng"/>
        </a:p>
      </xdr:txBody>
    </xdr:sp>
    <xdr:clientData/>
  </xdr:oneCellAnchor>
  <xdr:twoCellAnchor>
    <xdr:from>
      <xdr:col>14</xdr:col>
      <xdr:colOff>200024</xdr:colOff>
      <xdr:row>19</xdr:row>
      <xdr:rowOff>57149</xdr:rowOff>
    </xdr:from>
    <xdr:to>
      <xdr:col>25</xdr:col>
      <xdr:colOff>171449</xdr:colOff>
      <xdr:row>40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0</xdr:colOff>
      <xdr:row>2</xdr:row>
      <xdr:rowOff>9525</xdr:rowOff>
    </xdr:from>
    <xdr:ext cx="7448550" cy="1057275"/>
    <xdr:sp macro="" textlink="">
      <xdr:nvSpPr>
        <xdr:cNvPr id="4" name="TextBox 3"/>
        <xdr:cNvSpPr txBox="1"/>
      </xdr:nvSpPr>
      <xdr:spPr>
        <a:xfrm>
          <a:off x="609600" y="375285"/>
          <a:ext cx="7448550" cy="1057275"/>
        </a:xfrm>
        <a:prstGeom prst="rect">
          <a:avLst/>
        </a:prstGeom>
        <a:solidFill>
          <a:srgbClr val="FFC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400"/>
            <a:t>This application will solve two quadratic equations</a:t>
          </a:r>
          <a:r>
            <a:rPr lang="en-US" sz="1400" baseline="0"/>
            <a:t> in the form y = ax</a:t>
          </a:r>
          <a:r>
            <a:rPr lang="en-US" sz="1400" baseline="30000"/>
            <a:t>2</a:t>
          </a:r>
          <a:r>
            <a:rPr lang="en-US" sz="1400" baseline="0"/>
            <a:t> + bx + c.  Enter the desired values for a, b and c in the boxes below, and inspect the resulting equation to ensure that they are correct.  The solutions will be displayed below, and   </a:t>
          </a:r>
          <a:endParaRPr lang="en-US" sz="1400"/>
        </a:p>
      </xdr:txBody>
    </xdr:sp>
    <xdr:clientData/>
  </xdr:oneCellAnchor>
  <xdr:oneCellAnchor>
    <xdr:from>
      <xdr:col>5</xdr:col>
      <xdr:colOff>66675</xdr:colOff>
      <xdr:row>17</xdr:row>
      <xdr:rowOff>259080</xdr:rowOff>
    </xdr:from>
    <xdr:ext cx="773610" cy="342786"/>
    <xdr:sp macro="" textlink="">
      <xdr:nvSpPr>
        <xdr:cNvPr id="5" name="TextBox 4"/>
        <xdr:cNvSpPr txBox="1"/>
      </xdr:nvSpPr>
      <xdr:spPr>
        <a:xfrm>
          <a:off x="3048000" y="3840480"/>
          <a:ext cx="77361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600" b="1"/>
            <a:t>Result: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FBD5B5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workbookViewId="0">
      <selection activeCell="E2" sqref="E2"/>
    </sheetView>
  </sheetViews>
  <sheetFormatPr defaultRowHeight="15"/>
  <cols>
    <col min="2" max="2" width="9.28515625" customWidth="1"/>
    <col min="3" max="3" width="13.85546875" customWidth="1"/>
    <col min="4" max="4" width="5.28515625" customWidth="1"/>
    <col min="5" max="5" width="7.140625" style="1" customWidth="1"/>
    <col min="6" max="6" width="3.85546875" customWidth="1"/>
    <col min="7" max="7" width="7.140625" style="1" customWidth="1"/>
    <col min="8" max="8" width="8.85546875" customWidth="1"/>
    <col min="9" max="9" width="27.42578125" customWidth="1"/>
    <col min="11" max="13" width="12.7109375" style="1" customWidth="1"/>
  </cols>
  <sheetData>
    <row r="1" spans="1:25">
      <c r="A1" s="2"/>
      <c r="B1" s="3"/>
      <c r="C1" s="3"/>
      <c r="D1" s="3"/>
      <c r="E1" s="4"/>
      <c r="F1" s="3"/>
      <c r="G1" s="4"/>
      <c r="H1" s="3"/>
      <c r="I1" s="3"/>
      <c r="J1" s="3"/>
      <c r="K1" s="4"/>
      <c r="L1" s="4"/>
      <c r="M1" s="4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5"/>
    </row>
    <row r="2" spans="1:25">
      <c r="A2" s="6"/>
      <c r="B2" s="7"/>
      <c r="C2" s="7"/>
      <c r="D2" s="7"/>
      <c r="E2" s="8"/>
      <c r="F2" s="7"/>
      <c r="G2" s="8"/>
      <c r="H2" s="7"/>
      <c r="I2" s="7"/>
      <c r="J2" s="7"/>
      <c r="K2" s="8"/>
      <c r="L2" s="8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9"/>
    </row>
    <row r="3" spans="1:25">
      <c r="A3" s="6"/>
      <c r="B3" s="7"/>
      <c r="C3" s="7"/>
      <c r="D3" s="7"/>
      <c r="E3" s="8"/>
      <c r="F3" s="7"/>
      <c r="G3" s="8"/>
      <c r="H3" s="7"/>
      <c r="I3" s="7"/>
      <c r="J3" s="7"/>
      <c r="K3" s="8"/>
      <c r="L3" s="8"/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9"/>
    </row>
    <row r="4" spans="1:25">
      <c r="A4" s="6"/>
      <c r="B4" s="7"/>
      <c r="C4" s="7"/>
      <c r="D4" s="7"/>
      <c r="E4" s="8"/>
      <c r="F4" s="7"/>
      <c r="G4" s="8"/>
      <c r="H4" s="7"/>
      <c r="I4" s="7"/>
      <c r="J4" s="7"/>
      <c r="K4" s="8"/>
      <c r="L4" s="8"/>
      <c r="M4" s="8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9"/>
    </row>
    <row r="5" spans="1:25">
      <c r="A5" s="6"/>
      <c r="B5" s="7"/>
      <c r="C5" s="7"/>
      <c r="D5" s="7"/>
      <c r="E5" s="8"/>
      <c r="F5" s="7"/>
      <c r="G5" s="8"/>
      <c r="H5" s="7"/>
      <c r="I5" s="7"/>
      <c r="J5" s="7"/>
      <c r="K5" s="8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9"/>
    </row>
    <row r="6" spans="1:25">
      <c r="A6" s="6"/>
      <c r="B6" s="7"/>
      <c r="C6" s="7"/>
      <c r="D6" s="7"/>
      <c r="E6" s="8"/>
      <c r="F6" s="7"/>
      <c r="G6" s="8"/>
      <c r="H6" s="7"/>
      <c r="I6" s="7"/>
      <c r="J6" s="7"/>
      <c r="K6" s="8"/>
      <c r="L6" s="8"/>
      <c r="M6" s="8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9"/>
    </row>
    <row r="7" spans="1:25">
      <c r="A7" s="6"/>
      <c r="B7" s="7"/>
      <c r="C7" s="7"/>
      <c r="D7" s="7"/>
      <c r="E7" s="8"/>
      <c r="F7" s="7"/>
      <c r="G7" s="8"/>
      <c r="H7" s="7"/>
      <c r="I7" s="7"/>
      <c r="J7" s="7"/>
      <c r="K7" s="8"/>
      <c r="L7" s="8"/>
      <c r="M7" s="8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9"/>
    </row>
    <row r="8" spans="1:25">
      <c r="A8" s="6"/>
      <c r="B8" s="7"/>
      <c r="C8" s="7"/>
      <c r="D8" s="7"/>
      <c r="E8" s="8"/>
      <c r="F8" s="7"/>
      <c r="G8" s="8"/>
      <c r="H8" s="7"/>
      <c r="I8" s="7"/>
      <c r="J8" s="7"/>
      <c r="K8" s="8"/>
      <c r="L8" s="8"/>
      <c r="M8" s="8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9"/>
    </row>
    <row r="9" spans="1:25">
      <c r="A9" s="6"/>
      <c r="B9" s="7"/>
      <c r="C9" s="7"/>
      <c r="D9" s="7"/>
      <c r="E9" s="8"/>
      <c r="F9" s="7"/>
      <c r="G9" s="8"/>
      <c r="H9" s="7"/>
      <c r="I9" s="7"/>
      <c r="J9" s="7"/>
      <c r="K9" s="8"/>
      <c r="L9" s="8"/>
      <c r="M9" s="8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9"/>
    </row>
    <row r="10" spans="1:25">
      <c r="A10" s="6"/>
      <c r="B10" s="7"/>
      <c r="C10" s="7"/>
      <c r="D10" s="7"/>
      <c r="E10" s="8"/>
      <c r="F10" s="7"/>
      <c r="G10" s="8"/>
      <c r="H10" s="7"/>
      <c r="I10" s="7"/>
      <c r="J10" s="7"/>
      <c r="K10" s="8"/>
      <c r="L10" s="8"/>
      <c r="M10" s="8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9"/>
    </row>
    <row r="11" spans="1:25" ht="18.75">
      <c r="A11" s="6"/>
      <c r="B11" s="7"/>
      <c r="C11" s="23"/>
      <c r="D11" s="23"/>
      <c r="E11" s="24" t="s">
        <v>1</v>
      </c>
      <c r="F11" s="25"/>
      <c r="G11" s="24" t="s">
        <v>2</v>
      </c>
      <c r="H11" s="25"/>
      <c r="I11" s="24" t="s">
        <v>0</v>
      </c>
      <c r="J11" s="7"/>
      <c r="K11" s="8"/>
      <c r="L11" s="8"/>
      <c r="M11" s="8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9"/>
    </row>
    <row r="12" spans="1:25" ht="18.75">
      <c r="A12" s="6"/>
      <c r="B12" s="7"/>
      <c r="C12" s="23"/>
      <c r="D12" s="23"/>
      <c r="E12" s="11"/>
      <c r="F12" s="23"/>
      <c r="G12" s="11"/>
      <c r="H12" s="23"/>
      <c r="I12" s="23"/>
      <c r="J12" s="7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9"/>
    </row>
    <row r="13" spans="1:25" ht="18.75">
      <c r="A13" s="6"/>
      <c r="B13" s="7"/>
      <c r="C13" s="10" t="s">
        <v>3</v>
      </c>
      <c r="D13" s="11" t="s">
        <v>7</v>
      </c>
      <c r="E13" s="26">
        <v>55</v>
      </c>
      <c r="F13" s="23" t="s">
        <v>9</v>
      </c>
      <c r="G13" s="26">
        <v>3</v>
      </c>
      <c r="H13" s="23"/>
      <c r="I13" s="11" t="str">
        <f>CONCATENATE("y = ",E13,"x + ", G13)</f>
        <v>y = 55x + 3</v>
      </c>
      <c r="J13" s="7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9"/>
    </row>
    <row r="14" spans="1:25" ht="18.75">
      <c r="A14" s="6"/>
      <c r="B14" s="7"/>
      <c r="C14" s="10"/>
      <c r="D14" s="11"/>
      <c r="E14" s="11"/>
      <c r="F14" s="23"/>
      <c r="G14" s="11"/>
      <c r="H14" s="23"/>
      <c r="I14" s="11"/>
      <c r="J14" s="7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9"/>
    </row>
    <row r="15" spans="1:25" ht="18.75">
      <c r="A15" s="6"/>
      <c r="B15" s="7"/>
      <c r="C15" s="10" t="s">
        <v>4</v>
      </c>
      <c r="D15" s="11" t="s">
        <v>7</v>
      </c>
      <c r="E15" s="26">
        <v>45</v>
      </c>
      <c r="F15" s="23" t="s">
        <v>9</v>
      </c>
      <c r="G15" s="26">
        <v>2</v>
      </c>
      <c r="H15" s="27"/>
      <c r="I15" s="11" t="str">
        <f>CONCATENATE("y = ",E15,"x + ", G15)</f>
        <v>y = 45x + 2</v>
      </c>
      <c r="J15" s="7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9"/>
    </row>
    <row r="16" spans="1:25" ht="18.75">
      <c r="A16" s="6"/>
      <c r="B16" s="7"/>
      <c r="C16" s="23"/>
      <c r="D16" s="23"/>
      <c r="E16" s="11"/>
      <c r="F16" s="23"/>
      <c r="G16" s="11"/>
      <c r="H16" s="23"/>
      <c r="I16" s="23"/>
      <c r="J16" s="7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9"/>
    </row>
    <row r="17" spans="1:25">
      <c r="A17" s="6"/>
      <c r="B17" s="7"/>
      <c r="C17" s="7"/>
      <c r="D17" s="7"/>
      <c r="E17" s="8"/>
      <c r="F17" s="7"/>
      <c r="G17" s="8"/>
      <c r="H17" s="7"/>
      <c r="I17" s="7"/>
      <c r="J17" s="7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9"/>
    </row>
    <row r="18" spans="1:25" ht="15.75" thickBot="1">
      <c r="A18" s="6"/>
      <c r="B18" s="7"/>
      <c r="C18" s="7"/>
      <c r="D18" s="7"/>
      <c r="E18" s="8"/>
      <c r="F18" s="7"/>
      <c r="G18" s="8"/>
      <c r="H18" s="7"/>
      <c r="I18" s="7"/>
      <c r="J18" s="7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9"/>
    </row>
    <row r="19" spans="1:25" ht="22.5" thickTop="1" thickBot="1">
      <c r="A19" s="6"/>
      <c r="B19" s="7"/>
      <c r="C19" s="7"/>
      <c r="D19" s="7"/>
      <c r="E19" s="8"/>
      <c r="F19" s="7"/>
      <c r="G19" s="8"/>
      <c r="H19" s="19" t="s">
        <v>13</v>
      </c>
      <c r="I19" s="20">
        <f>IF(E13-E15=0, IF(G13-G15=0,"Infinite Solutions", "No Solutions"), (G15-G13)/(E13-E15))</f>
        <v>-0.1</v>
      </c>
      <c r="J19" s="7"/>
      <c r="K19" s="16" t="s">
        <v>8</v>
      </c>
      <c r="L19" s="16" t="s">
        <v>5</v>
      </c>
      <c r="M19" s="16" t="s">
        <v>6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9"/>
    </row>
    <row r="20" spans="1:25" ht="22.5" thickTop="1" thickBot="1">
      <c r="A20" s="6"/>
      <c r="B20" s="7"/>
      <c r="C20" s="7"/>
      <c r="D20" s="7"/>
      <c r="E20" s="8"/>
      <c r="F20" s="7"/>
      <c r="G20" s="8"/>
      <c r="H20" s="21" t="s">
        <v>14</v>
      </c>
      <c r="I20" s="22">
        <f>IFERROR(E13*I19+G13,"")</f>
        <v>-2.5</v>
      </c>
      <c r="J20" s="7"/>
      <c r="K20" s="34">
        <f>IF(ISTEXT(I19),1,I19-5)</f>
        <v>-5.0999999999999996</v>
      </c>
      <c r="L20" s="34">
        <f t="shared" ref="L20:L41" si="0">$E$13*K20+$G$13</f>
        <v>-277.5</v>
      </c>
      <c r="M20" s="34">
        <f>$E$15*K20+$G$15</f>
        <v>-227.49999999999997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9"/>
    </row>
    <row r="21" spans="1:25" ht="15.75" thickTop="1">
      <c r="A21" s="6"/>
      <c r="B21" s="7"/>
      <c r="C21" s="7"/>
      <c r="D21" s="7"/>
      <c r="E21" s="8"/>
      <c r="F21" s="7"/>
      <c r="G21" s="8"/>
      <c r="H21" s="7"/>
      <c r="I21" s="7"/>
      <c r="J21" s="7"/>
      <c r="K21" s="35">
        <f>K20+0.5</f>
        <v>-4.5999999999999996</v>
      </c>
      <c r="L21" s="35">
        <f t="shared" si="0"/>
        <v>-249.99999999999997</v>
      </c>
      <c r="M21" s="35">
        <f t="shared" ref="M21:M28" si="1">$E$15*K21+$G$15</f>
        <v>-204.99999999999997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9"/>
    </row>
    <row r="22" spans="1:25">
      <c r="A22" s="6"/>
      <c r="B22" s="7"/>
      <c r="C22" s="7"/>
      <c r="D22" s="7"/>
      <c r="E22" s="8"/>
      <c r="F22" s="7"/>
      <c r="G22" s="8"/>
      <c r="H22" s="7"/>
      <c r="I22" s="7"/>
      <c r="J22" s="7"/>
      <c r="K22" s="35">
        <f t="shared" ref="K22:K32" si="2">K21+0.5</f>
        <v>-4.0999999999999996</v>
      </c>
      <c r="L22" s="35">
        <f t="shared" si="0"/>
        <v>-222.49999999999997</v>
      </c>
      <c r="M22" s="35">
        <f t="shared" si="1"/>
        <v>-182.49999999999997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9"/>
    </row>
    <row r="23" spans="1:25" ht="21">
      <c r="A23" s="6"/>
      <c r="B23" s="7"/>
      <c r="C23" s="7"/>
      <c r="D23" s="7"/>
      <c r="E23" s="8"/>
      <c r="F23" s="7"/>
      <c r="G23" s="8"/>
      <c r="H23" s="7"/>
      <c r="I23" s="32" t="str">
        <f>IF(ISNUMBER(I19),CONCATENATE("(",TEXT(I19,"0.00"),", ",TEXT(I20,"#.##"),")"),"NONE")</f>
        <v>(-0.10, -2.5)</v>
      </c>
      <c r="J23" s="7"/>
      <c r="K23" s="35">
        <f t="shared" si="2"/>
        <v>-3.5999999999999996</v>
      </c>
      <c r="L23" s="35">
        <f t="shared" si="0"/>
        <v>-194.99999999999997</v>
      </c>
      <c r="M23" s="35">
        <f t="shared" si="1"/>
        <v>-159.99999999999997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9"/>
    </row>
    <row r="24" spans="1:25">
      <c r="A24" s="6"/>
      <c r="B24" s="7"/>
      <c r="C24" s="7"/>
      <c r="D24" s="7"/>
      <c r="E24" s="8"/>
      <c r="F24" s="7"/>
      <c r="G24" s="8"/>
      <c r="H24" s="7"/>
      <c r="I24" s="7"/>
      <c r="J24" s="7"/>
      <c r="K24" s="35">
        <f t="shared" si="2"/>
        <v>-3.0999999999999996</v>
      </c>
      <c r="L24" s="35">
        <f t="shared" si="0"/>
        <v>-167.49999999999997</v>
      </c>
      <c r="M24" s="35">
        <f t="shared" si="1"/>
        <v>-137.49999999999997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9"/>
    </row>
    <row r="25" spans="1:25">
      <c r="A25" s="6"/>
      <c r="B25" s="7"/>
      <c r="C25" s="7"/>
      <c r="D25" s="7"/>
      <c r="E25" s="8"/>
      <c r="F25" s="7"/>
      <c r="G25" s="8"/>
      <c r="H25" s="7"/>
      <c r="I25" s="7"/>
      <c r="J25" s="7"/>
      <c r="K25" s="35">
        <f t="shared" si="2"/>
        <v>-2.5999999999999996</v>
      </c>
      <c r="L25" s="35">
        <f t="shared" si="0"/>
        <v>-139.99999999999997</v>
      </c>
      <c r="M25" s="35">
        <f t="shared" si="1"/>
        <v>-114.99999999999999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9"/>
    </row>
    <row r="26" spans="1:25">
      <c r="A26" s="6"/>
      <c r="B26" s="7"/>
      <c r="C26" s="7"/>
      <c r="D26" s="7"/>
      <c r="E26" s="8"/>
      <c r="F26" s="7"/>
      <c r="G26" s="8"/>
      <c r="H26" s="7"/>
      <c r="I26" s="7"/>
      <c r="J26" s="7"/>
      <c r="K26" s="35">
        <f t="shared" si="2"/>
        <v>-2.0999999999999996</v>
      </c>
      <c r="L26" s="35">
        <f t="shared" si="0"/>
        <v>-112.49999999999999</v>
      </c>
      <c r="M26" s="35">
        <f t="shared" si="1"/>
        <v>-92.499999999999986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9"/>
    </row>
    <row r="27" spans="1:25">
      <c r="A27" s="6"/>
      <c r="B27" s="7"/>
      <c r="C27" s="7"/>
      <c r="D27" s="7"/>
      <c r="E27" s="8"/>
      <c r="F27" s="7"/>
      <c r="G27" s="8"/>
      <c r="H27" s="7"/>
      <c r="I27" s="7"/>
      <c r="J27" s="7"/>
      <c r="K27" s="35">
        <f t="shared" si="2"/>
        <v>-1.5999999999999996</v>
      </c>
      <c r="L27" s="35">
        <f t="shared" si="0"/>
        <v>-84.999999999999986</v>
      </c>
      <c r="M27" s="35">
        <f t="shared" si="1"/>
        <v>-69.999999999999986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9"/>
    </row>
    <row r="28" spans="1:25">
      <c r="A28" s="6"/>
      <c r="B28" s="7"/>
      <c r="C28" s="7"/>
      <c r="D28" s="7"/>
      <c r="E28" s="8"/>
      <c r="F28" s="7"/>
      <c r="G28" s="8"/>
      <c r="H28" s="7"/>
      <c r="I28" s="7"/>
      <c r="J28" s="7"/>
      <c r="K28" s="35">
        <f t="shared" si="2"/>
        <v>-1.0999999999999996</v>
      </c>
      <c r="L28" s="35">
        <f t="shared" si="0"/>
        <v>-57.499999999999979</v>
      </c>
      <c r="M28" s="35">
        <f t="shared" si="1"/>
        <v>-47.499999999999986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9"/>
    </row>
    <row r="29" spans="1:25">
      <c r="A29" s="6"/>
      <c r="B29" s="7"/>
      <c r="C29" s="7"/>
      <c r="D29" s="7"/>
      <c r="E29" s="8"/>
      <c r="F29" s="7"/>
      <c r="G29" s="8"/>
      <c r="H29" s="7"/>
      <c r="I29" s="7"/>
      <c r="J29" s="7"/>
      <c r="K29" s="35">
        <f t="shared" si="2"/>
        <v>-0.59999999999999964</v>
      </c>
      <c r="L29" s="35">
        <f t="shared" si="0"/>
        <v>-29.999999999999979</v>
      </c>
      <c r="M29" s="35">
        <f>$E$15*K29+$G$15</f>
        <v>-24.999999999999986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9"/>
    </row>
    <row r="30" spans="1:25">
      <c r="A30" s="6"/>
      <c r="B30" s="7"/>
      <c r="C30" s="7"/>
      <c r="D30" s="7"/>
      <c r="E30" s="8"/>
      <c r="F30" s="7"/>
      <c r="G30" s="8"/>
      <c r="H30" s="7"/>
      <c r="I30" s="7"/>
      <c r="J30" s="7"/>
      <c r="K30" s="35">
        <f t="shared" si="2"/>
        <v>-9.9999999999999645E-2</v>
      </c>
      <c r="L30" s="35">
        <f t="shared" si="0"/>
        <v>-2.4999999999999805</v>
      </c>
      <c r="M30" s="35">
        <f t="shared" ref="M30:M32" si="3">$E$15*K30+$G$15</f>
        <v>-2.499999999999984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9"/>
    </row>
    <row r="31" spans="1:25">
      <c r="A31" s="6"/>
      <c r="B31" s="7"/>
      <c r="C31" s="7"/>
      <c r="D31" s="7"/>
      <c r="E31" s="8"/>
      <c r="F31" s="7"/>
      <c r="G31" s="8"/>
      <c r="H31" s="7"/>
      <c r="I31" s="7"/>
      <c r="J31" s="7"/>
      <c r="K31" s="35">
        <f t="shared" si="2"/>
        <v>0.40000000000000036</v>
      </c>
      <c r="L31" s="35">
        <f t="shared" si="0"/>
        <v>25.000000000000021</v>
      </c>
      <c r="M31" s="35">
        <f t="shared" si="3"/>
        <v>20.000000000000014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9"/>
    </row>
    <row r="32" spans="1:25">
      <c r="A32" s="6"/>
      <c r="B32" s="7"/>
      <c r="C32" s="7"/>
      <c r="D32" s="7"/>
      <c r="E32" s="8"/>
      <c r="F32" s="7"/>
      <c r="G32" s="8"/>
      <c r="H32" s="7"/>
      <c r="I32" s="7"/>
      <c r="J32" s="7"/>
      <c r="K32" s="35">
        <f t="shared" si="2"/>
        <v>0.90000000000000036</v>
      </c>
      <c r="L32" s="35">
        <f t="shared" si="0"/>
        <v>52.500000000000021</v>
      </c>
      <c r="M32" s="35">
        <f t="shared" si="3"/>
        <v>42.500000000000014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9"/>
    </row>
    <row r="33" spans="1:25">
      <c r="A33" s="6"/>
      <c r="B33" s="7"/>
      <c r="C33" s="7"/>
      <c r="D33" s="7"/>
      <c r="E33" s="8"/>
      <c r="F33" s="7"/>
      <c r="G33" s="8"/>
      <c r="H33" s="7"/>
      <c r="I33" s="7"/>
      <c r="J33" s="7"/>
      <c r="K33" s="35">
        <f t="shared" ref="K33:K40" si="4">K32+0.5</f>
        <v>1.4000000000000004</v>
      </c>
      <c r="L33" s="35">
        <f t="shared" si="0"/>
        <v>80.000000000000014</v>
      </c>
      <c r="M33" s="35">
        <f t="shared" ref="M33:M40" si="5">$E$15*K33+$G$15</f>
        <v>65.000000000000014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9"/>
    </row>
    <row r="34" spans="1:25">
      <c r="A34" s="6"/>
      <c r="B34" s="7"/>
      <c r="C34" s="7"/>
      <c r="D34" s="7"/>
      <c r="E34" s="8"/>
      <c r="F34" s="7"/>
      <c r="G34" s="8"/>
      <c r="H34" s="7"/>
      <c r="I34" s="7"/>
      <c r="J34" s="7"/>
      <c r="K34" s="35">
        <f t="shared" si="4"/>
        <v>1.9000000000000004</v>
      </c>
      <c r="L34" s="35">
        <f t="shared" si="0"/>
        <v>107.50000000000001</v>
      </c>
      <c r="M34" s="35">
        <f t="shared" si="5"/>
        <v>87.500000000000014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9"/>
    </row>
    <row r="35" spans="1:25">
      <c r="A35" s="6"/>
      <c r="B35" s="7"/>
      <c r="C35" s="7"/>
      <c r="D35" s="7"/>
      <c r="E35" s="8"/>
      <c r="F35" s="7"/>
      <c r="G35" s="8"/>
      <c r="H35" s="7"/>
      <c r="I35" s="7"/>
      <c r="J35" s="7"/>
      <c r="K35" s="35">
        <f t="shared" si="4"/>
        <v>2.4000000000000004</v>
      </c>
      <c r="L35" s="35">
        <f t="shared" si="0"/>
        <v>135.00000000000003</v>
      </c>
      <c r="M35" s="35">
        <f t="shared" si="5"/>
        <v>110.00000000000001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9"/>
    </row>
    <row r="36" spans="1:25">
      <c r="A36" s="6"/>
      <c r="B36" s="7"/>
      <c r="C36" s="7"/>
      <c r="D36" s="7"/>
      <c r="E36" s="8"/>
      <c r="F36" s="7"/>
      <c r="G36" s="8"/>
      <c r="H36" s="7"/>
      <c r="I36" s="7"/>
      <c r="J36" s="7"/>
      <c r="K36" s="35">
        <f t="shared" si="4"/>
        <v>2.9000000000000004</v>
      </c>
      <c r="L36" s="35">
        <f t="shared" si="0"/>
        <v>162.50000000000003</v>
      </c>
      <c r="M36" s="35">
        <f t="shared" si="5"/>
        <v>132.50000000000003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9"/>
    </row>
    <row r="37" spans="1:25">
      <c r="A37" s="6"/>
      <c r="B37" s="7"/>
      <c r="C37" s="7"/>
      <c r="D37" s="7"/>
      <c r="E37" s="8"/>
      <c r="F37" s="7"/>
      <c r="G37" s="8"/>
      <c r="H37" s="7"/>
      <c r="I37" s="7"/>
      <c r="J37" s="7"/>
      <c r="K37" s="35">
        <f t="shared" si="4"/>
        <v>3.4000000000000004</v>
      </c>
      <c r="L37" s="35">
        <f t="shared" si="0"/>
        <v>190.00000000000003</v>
      </c>
      <c r="M37" s="35">
        <f t="shared" si="5"/>
        <v>155.00000000000003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9"/>
    </row>
    <row r="38" spans="1:25">
      <c r="A38" s="6"/>
      <c r="B38" s="7"/>
      <c r="C38" s="7"/>
      <c r="D38" s="7"/>
      <c r="E38" s="8"/>
      <c r="F38" s="7"/>
      <c r="G38" s="8"/>
      <c r="H38" s="7"/>
      <c r="I38" s="7"/>
      <c r="J38" s="7"/>
      <c r="K38" s="35">
        <f t="shared" si="4"/>
        <v>3.9000000000000004</v>
      </c>
      <c r="L38" s="35">
        <f t="shared" si="0"/>
        <v>217.50000000000003</v>
      </c>
      <c r="M38" s="35">
        <f t="shared" si="5"/>
        <v>177.50000000000003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9"/>
    </row>
    <row r="39" spans="1:25">
      <c r="A39" s="6"/>
      <c r="B39" s="7"/>
      <c r="C39" s="7"/>
      <c r="D39" s="7"/>
      <c r="E39" s="8"/>
      <c r="F39" s="7"/>
      <c r="G39" s="8"/>
      <c r="H39" s="7"/>
      <c r="I39" s="7"/>
      <c r="J39" s="7"/>
      <c r="K39" s="35">
        <f t="shared" si="4"/>
        <v>4.4000000000000004</v>
      </c>
      <c r="L39" s="35">
        <f t="shared" si="0"/>
        <v>245.00000000000003</v>
      </c>
      <c r="M39" s="35">
        <f t="shared" si="5"/>
        <v>200.00000000000003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9"/>
    </row>
    <row r="40" spans="1:25">
      <c r="A40" s="6"/>
      <c r="B40" s="7"/>
      <c r="C40" s="7"/>
      <c r="D40" s="7"/>
      <c r="E40" s="8"/>
      <c r="F40" s="7"/>
      <c r="G40" s="8"/>
      <c r="H40" s="7"/>
      <c r="I40" s="7"/>
      <c r="J40" s="7"/>
      <c r="K40" s="35">
        <f t="shared" si="4"/>
        <v>4.9000000000000004</v>
      </c>
      <c r="L40" s="35">
        <f t="shared" si="0"/>
        <v>272.5</v>
      </c>
      <c r="M40" s="35">
        <f t="shared" si="5"/>
        <v>222.50000000000003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9"/>
    </row>
    <row r="41" spans="1:25">
      <c r="A41" s="6"/>
      <c r="B41" s="7"/>
      <c r="C41" s="7"/>
      <c r="D41" s="7"/>
      <c r="E41" s="8"/>
      <c r="F41" s="7"/>
      <c r="G41" s="8"/>
      <c r="H41" s="7"/>
      <c r="I41" s="7"/>
      <c r="J41" s="7"/>
      <c r="K41" s="35">
        <f t="shared" ref="K41" si="6">K40+0.5</f>
        <v>5.4</v>
      </c>
      <c r="L41" s="35">
        <f t="shared" si="0"/>
        <v>300</v>
      </c>
      <c r="M41" s="35">
        <f t="shared" ref="M41" si="7">$E$15*K41+$G$15</f>
        <v>245.00000000000003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9"/>
    </row>
    <row r="42" spans="1:25">
      <c r="A42" s="12"/>
      <c r="B42" s="13"/>
      <c r="C42" s="13"/>
      <c r="D42" s="13"/>
      <c r="E42" s="14"/>
      <c r="F42" s="13"/>
      <c r="G42" s="14"/>
      <c r="H42" s="13"/>
      <c r="I42" s="13"/>
      <c r="J42" s="13"/>
      <c r="K42" s="14"/>
      <c r="L42" s="14"/>
      <c r="M42" s="14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5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>
      <selection activeCell="E2" sqref="E2"/>
    </sheetView>
  </sheetViews>
  <sheetFormatPr defaultRowHeight="15"/>
  <cols>
    <col min="2" max="2" width="9.28515625" customWidth="1"/>
    <col min="3" max="3" width="14.7109375" customWidth="1"/>
    <col min="4" max="4" width="5.28515625" customWidth="1"/>
    <col min="5" max="5" width="7.140625" style="1" customWidth="1"/>
    <col min="6" max="6" width="5.140625" customWidth="1"/>
    <col min="7" max="7" width="7.140625" style="1" customWidth="1"/>
    <col min="8" max="9" width="4.5703125" style="1" customWidth="1"/>
    <col min="10" max="10" width="27.42578125" customWidth="1"/>
    <col min="12" max="12" width="10.140625" style="1" customWidth="1"/>
    <col min="13" max="14" width="10.28515625" style="1" bestFit="1" customWidth="1"/>
  </cols>
  <sheetData>
    <row r="1" spans="1:26">
      <c r="A1" s="2"/>
      <c r="B1" s="3"/>
      <c r="C1" s="3"/>
      <c r="D1" s="3"/>
      <c r="E1" s="4"/>
      <c r="F1" s="3"/>
      <c r="G1" s="4"/>
      <c r="H1" s="4"/>
      <c r="I1" s="4"/>
      <c r="J1" s="3"/>
      <c r="K1" s="3"/>
      <c r="L1" s="4"/>
      <c r="M1" s="4"/>
      <c r="N1" s="4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5"/>
    </row>
    <row r="2" spans="1:26">
      <c r="A2" s="6"/>
      <c r="B2" s="7"/>
      <c r="C2" s="7"/>
      <c r="D2" s="7"/>
      <c r="E2" s="8"/>
      <c r="F2" s="7"/>
      <c r="G2" s="8"/>
      <c r="H2" s="8"/>
      <c r="I2" s="8"/>
      <c r="J2" s="7"/>
      <c r="K2" s="7"/>
      <c r="L2" s="8"/>
      <c r="M2" s="8"/>
      <c r="N2" s="8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9"/>
    </row>
    <row r="3" spans="1:26">
      <c r="A3" s="6"/>
      <c r="B3" s="7"/>
      <c r="C3" s="7"/>
      <c r="D3" s="7"/>
      <c r="E3" s="8"/>
      <c r="F3" s="7"/>
      <c r="G3" s="8"/>
      <c r="H3" s="8"/>
      <c r="I3" s="8"/>
      <c r="J3" s="7"/>
      <c r="K3" s="7"/>
      <c r="L3" s="8"/>
      <c r="M3" s="8"/>
      <c r="N3" s="8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9"/>
    </row>
    <row r="4" spans="1:26">
      <c r="A4" s="6"/>
      <c r="B4" s="7"/>
      <c r="C4" s="7"/>
      <c r="D4" s="7"/>
      <c r="E4" s="8"/>
      <c r="F4" s="7"/>
      <c r="G4" s="8"/>
      <c r="H4" s="8"/>
      <c r="I4" s="8"/>
      <c r="J4" s="7"/>
      <c r="K4" s="7"/>
      <c r="L4" s="8"/>
      <c r="M4" s="8"/>
      <c r="N4" s="8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9"/>
    </row>
    <row r="5" spans="1:26">
      <c r="A5" s="6"/>
      <c r="B5" s="7"/>
      <c r="C5" s="7"/>
      <c r="D5" s="7"/>
      <c r="E5" s="8"/>
      <c r="F5" s="7"/>
      <c r="G5" s="8"/>
      <c r="H5" s="8"/>
      <c r="I5" s="8"/>
      <c r="J5" s="7"/>
      <c r="K5" s="7"/>
      <c r="L5" s="8"/>
      <c r="M5" s="8"/>
      <c r="N5" s="8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9"/>
    </row>
    <row r="6" spans="1:26">
      <c r="A6" s="6"/>
      <c r="B6" s="7"/>
      <c r="C6" s="7"/>
      <c r="D6" s="7"/>
      <c r="E6" s="8"/>
      <c r="F6" s="7"/>
      <c r="G6" s="8"/>
      <c r="H6" s="8"/>
      <c r="I6" s="8"/>
      <c r="J6" s="7"/>
      <c r="K6" s="7"/>
      <c r="L6" s="8"/>
      <c r="M6" s="8"/>
      <c r="N6" s="8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</row>
    <row r="7" spans="1:26">
      <c r="A7" s="6"/>
      <c r="B7" s="7"/>
      <c r="C7" s="7"/>
      <c r="D7" s="7"/>
      <c r="E7" s="8"/>
      <c r="F7" s="7"/>
      <c r="G7" s="8"/>
      <c r="H7" s="8"/>
      <c r="I7" s="8"/>
      <c r="J7" s="7"/>
      <c r="K7" s="7"/>
      <c r="L7" s="8"/>
      <c r="M7" s="8"/>
      <c r="N7" s="8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/>
    </row>
    <row r="8" spans="1:26">
      <c r="A8" s="6"/>
      <c r="B8" s="7"/>
      <c r="C8" s="7"/>
      <c r="D8" s="7"/>
      <c r="E8" s="8"/>
      <c r="F8" s="7"/>
      <c r="G8" s="8"/>
      <c r="H8" s="8"/>
      <c r="I8" s="8"/>
      <c r="J8" s="7"/>
      <c r="K8" s="7"/>
      <c r="L8" s="8"/>
      <c r="M8" s="8"/>
      <c r="N8" s="8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9"/>
    </row>
    <row r="9" spans="1:26">
      <c r="A9" s="6"/>
      <c r="B9" s="7"/>
      <c r="C9" s="7"/>
      <c r="D9" s="7"/>
      <c r="E9" s="8"/>
      <c r="F9" s="7"/>
      <c r="G9" s="8"/>
      <c r="H9" s="8"/>
      <c r="I9" s="8"/>
      <c r="J9" s="7"/>
      <c r="K9" s="7"/>
      <c r="L9" s="8"/>
      <c r="M9" s="8"/>
      <c r="N9" s="8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9"/>
    </row>
    <row r="10" spans="1:26" ht="18.75">
      <c r="A10" s="6"/>
      <c r="B10" s="7"/>
      <c r="C10" s="23"/>
      <c r="D10" s="23"/>
      <c r="E10" s="11"/>
      <c r="F10" s="23"/>
      <c r="G10" s="11"/>
      <c r="H10" s="11"/>
      <c r="I10" s="11"/>
      <c r="J10" s="23"/>
      <c r="K10" s="7"/>
      <c r="L10" s="8"/>
      <c r="M10" s="8"/>
      <c r="N10" s="8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9"/>
    </row>
    <row r="11" spans="1:26" ht="18.75">
      <c r="A11" s="6"/>
      <c r="B11" s="7"/>
      <c r="C11" s="23"/>
      <c r="D11" s="23"/>
      <c r="E11" s="24" t="s">
        <v>10</v>
      </c>
      <c r="F11" s="25"/>
      <c r="G11" s="24" t="s">
        <v>2</v>
      </c>
      <c r="H11" s="24"/>
      <c r="I11" s="24" t="s">
        <v>11</v>
      </c>
      <c r="J11" s="24" t="s">
        <v>0</v>
      </c>
      <c r="K11" s="7"/>
      <c r="L11" s="8"/>
      <c r="M11" s="8"/>
      <c r="N11" s="8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9"/>
    </row>
    <row r="12" spans="1:26" ht="18.75">
      <c r="A12" s="6"/>
      <c r="B12" s="7"/>
      <c r="C12" s="23"/>
      <c r="D12" s="23"/>
      <c r="E12" s="11"/>
      <c r="F12" s="23"/>
      <c r="G12" s="11"/>
      <c r="H12" s="11"/>
      <c r="I12" s="11"/>
      <c r="J12" s="23"/>
      <c r="K12" s="7"/>
      <c r="L12" s="8"/>
      <c r="M12" s="8"/>
      <c r="N12" s="8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9"/>
    </row>
    <row r="13" spans="1:26" ht="21">
      <c r="A13" s="6"/>
      <c r="B13" s="7"/>
      <c r="C13" s="10" t="s">
        <v>3</v>
      </c>
      <c r="D13" s="11" t="s">
        <v>7</v>
      </c>
      <c r="E13" s="26">
        <v>7</v>
      </c>
      <c r="F13" s="23" t="s">
        <v>15</v>
      </c>
      <c r="G13" s="26">
        <v>5</v>
      </c>
      <c r="H13" s="11" t="s">
        <v>9</v>
      </c>
      <c r="I13" s="26">
        <v>1</v>
      </c>
      <c r="J13" s="11" t="str">
        <f>CONCATENATE("y = ",E13,"x^2 + ", G13,"x"," + ",I13)</f>
        <v>y = 7x^2 + 5x + 1</v>
      </c>
      <c r="K13" s="7"/>
      <c r="L13" s="8"/>
      <c r="M13" s="8"/>
      <c r="N13" s="8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9"/>
    </row>
    <row r="14" spans="1:26" ht="18.75">
      <c r="A14" s="6"/>
      <c r="B14" s="7"/>
      <c r="C14" s="10"/>
      <c r="D14" s="11"/>
      <c r="E14" s="11"/>
      <c r="F14" s="23"/>
      <c r="G14" s="11"/>
      <c r="H14" s="11"/>
      <c r="I14" s="11"/>
      <c r="J14" s="11"/>
      <c r="K14" s="7"/>
      <c r="L14" s="8"/>
      <c r="M14" s="8"/>
      <c r="N14" s="8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9"/>
    </row>
    <row r="15" spans="1:26" ht="21">
      <c r="A15" s="6"/>
      <c r="B15" s="7"/>
      <c r="C15" s="10" t="s">
        <v>4</v>
      </c>
      <c r="D15" s="11" t="s">
        <v>7</v>
      </c>
      <c r="E15" s="26">
        <v>3</v>
      </c>
      <c r="F15" s="23" t="s">
        <v>15</v>
      </c>
      <c r="G15" s="26">
        <v>3</v>
      </c>
      <c r="H15" s="11" t="s">
        <v>9</v>
      </c>
      <c r="I15" s="26">
        <v>6</v>
      </c>
      <c r="J15" s="11" t="str">
        <f>CONCATENATE("y = ",E15,"x^2 + ", G15,"x"," + ",I15)</f>
        <v>y = 3x^2 + 3x + 6</v>
      </c>
      <c r="K15" s="7"/>
      <c r="L15" s="8"/>
      <c r="M15" s="8"/>
      <c r="N15" s="8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9"/>
    </row>
    <row r="16" spans="1:26">
      <c r="A16" s="6"/>
      <c r="B16" s="7"/>
      <c r="C16" s="7"/>
      <c r="D16" s="7"/>
      <c r="E16" s="8"/>
      <c r="F16" s="7"/>
      <c r="G16" s="8"/>
      <c r="H16" s="8"/>
      <c r="I16" s="8"/>
      <c r="J16" s="7"/>
      <c r="K16" s="7"/>
      <c r="L16" s="8"/>
      <c r="M16" s="8"/>
      <c r="N16" s="8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9"/>
    </row>
    <row r="17" spans="1:26">
      <c r="A17" s="6"/>
      <c r="B17" s="7"/>
      <c r="C17" s="7"/>
      <c r="D17" s="7"/>
      <c r="E17" s="8"/>
      <c r="F17" s="7"/>
      <c r="G17" s="8"/>
      <c r="H17" s="8"/>
      <c r="I17" s="8"/>
      <c r="J17" s="7"/>
      <c r="K17" s="7"/>
      <c r="L17" s="8"/>
      <c r="M17" s="8"/>
      <c r="N17" s="8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9"/>
    </row>
    <row r="18" spans="1:26" ht="21">
      <c r="A18" s="6"/>
      <c r="B18" s="7"/>
      <c r="C18" s="23"/>
      <c r="D18" s="23"/>
      <c r="E18" s="11"/>
      <c r="F18" s="31"/>
      <c r="G18" s="32"/>
      <c r="H18" s="32"/>
      <c r="I18" s="32"/>
      <c r="J18" s="33"/>
      <c r="K18" s="7"/>
      <c r="L18" s="8"/>
      <c r="M18" s="8"/>
      <c r="N18" s="8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9"/>
    </row>
    <row r="19" spans="1:26" ht="21.75" thickBot="1">
      <c r="A19" s="6"/>
      <c r="B19" s="7"/>
      <c r="C19" s="28" t="s">
        <v>12</v>
      </c>
      <c r="D19" s="23">
        <f>(G13-G15)^2-4*(E13-E15)*(I13-I15)</f>
        <v>84</v>
      </c>
      <c r="E19" s="11"/>
      <c r="F19" s="31"/>
      <c r="G19" s="32"/>
      <c r="H19" s="32"/>
      <c r="I19" s="32"/>
      <c r="J19" s="18" t="str">
        <f>IF(D19&lt;0,"No Real Solutions",IF(D19&gt;0,"Two Solutions","One Solution"))</f>
        <v>Two Solutions</v>
      </c>
      <c r="K19" s="7"/>
      <c r="L19" s="16" t="s">
        <v>8</v>
      </c>
      <c r="M19" s="16" t="s">
        <v>5</v>
      </c>
      <c r="N19" s="16" t="s">
        <v>6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9"/>
    </row>
    <row r="20" spans="1:26" ht="24.75" thickTop="1">
      <c r="A20" s="6"/>
      <c r="B20" s="7"/>
      <c r="C20" s="23"/>
      <c r="D20" s="23"/>
      <c r="E20" s="11"/>
      <c r="F20" s="31"/>
      <c r="G20" s="32"/>
      <c r="H20" s="32"/>
      <c r="I20" s="32" t="s">
        <v>16</v>
      </c>
      <c r="J20" s="17">
        <f>(-(G13-G15)-SQRT(D19))/(2*(E13-E15))</f>
        <v>-1.39564392373896</v>
      </c>
      <c r="K20" s="7"/>
      <c r="L20" s="36">
        <f>IF(J19 = "No Real Solutions",1,INT(J30)-3)</f>
        <v>-3</v>
      </c>
      <c r="M20" s="36">
        <f>$E$13*L20^2+$G$13*L20+$I$13</f>
        <v>49</v>
      </c>
      <c r="N20" s="36">
        <f>$E$15*L20^2+$G$15*L20+$I$15</f>
        <v>24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9"/>
    </row>
    <row r="21" spans="1:26" ht="24">
      <c r="A21" s="6"/>
      <c r="B21" s="7"/>
      <c r="C21" s="28"/>
      <c r="D21" s="23"/>
      <c r="E21" s="11"/>
      <c r="F21" s="31"/>
      <c r="G21" s="32"/>
      <c r="H21" s="32"/>
      <c r="I21" s="32" t="s">
        <v>17</v>
      </c>
      <c r="J21" s="17">
        <f>(-(G13-G15)+SQRT(D19))/(2*(E13-E15))</f>
        <v>0.89564392373895996</v>
      </c>
      <c r="K21" s="7"/>
      <c r="L21" s="37">
        <f>L20+($L$40-$L$20)/20</f>
        <v>-2.7</v>
      </c>
      <c r="M21" s="36">
        <f t="shared" ref="M21:M40" si="0">$E$13*L21^2+$G$13*L21+$I$13</f>
        <v>38.530000000000008</v>
      </c>
      <c r="N21" s="36">
        <f t="shared" ref="N21:N40" si="1">$E$15*L21^2+$G$15*L21+$I$15</f>
        <v>19.770000000000003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9"/>
    </row>
    <row r="22" spans="1:26" ht="21">
      <c r="A22" s="6"/>
      <c r="B22" s="7"/>
      <c r="C22" s="7"/>
      <c r="D22" s="7"/>
      <c r="E22" s="8"/>
      <c r="F22" s="7"/>
      <c r="G22" s="29"/>
      <c r="H22" s="29"/>
      <c r="I22" s="29"/>
      <c r="J22" s="29"/>
      <c r="K22" s="7"/>
      <c r="L22" s="37">
        <f t="shared" ref="L22:L39" si="2">L21+($L$40-$L$20)/20</f>
        <v>-2.4000000000000004</v>
      </c>
      <c r="M22" s="36">
        <f t="shared" si="0"/>
        <v>29.320000000000007</v>
      </c>
      <c r="N22" s="36">
        <f t="shared" si="1"/>
        <v>16.080000000000005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9"/>
    </row>
    <row r="23" spans="1:26" ht="21">
      <c r="A23" s="6"/>
      <c r="B23" s="7"/>
      <c r="C23" s="7"/>
      <c r="D23" s="7"/>
      <c r="E23" s="8"/>
      <c r="F23" s="7"/>
      <c r="G23" s="29"/>
      <c r="H23" s="29"/>
      <c r="I23" s="29"/>
      <c r="J23" s="30"/>
      <c r="K23" s="7"/>
      <c r="L23" s="37">
        <f t="shared" si="2"/>
        <v>-2.1000000000000005</v>
      </c>
      <c r="M23" s="36">
        <f t="shared" si="0"/>
        <v>21.370000000000008</v>
      </c>
      <c r="N23" s="36">
        <f t="shared" si="1"/>
        <v>12.930000000000003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9"/>
    </row>
    <row r="24" spans="1:26" ht="21">
      <c r="A24" s="6"/>
      <c r="B24" s="7"/>
      <c r="C24" s="7"/>
      <c r="D24" s="7"/>
      <c r="E24" s="8"/>
      <c r="F24" s="7"/>
      <c r="G24" s="29"/>
      <c r="H24" s="29"/>
      <c r="I24" s="29"/>
      <c r="J24" s="30"/>
      <c r="K24" s="7"/>
      <c r="L24" s="37">
        <f t="shared" si="2"/>
        <v>-1.8000000000000005</v>
      </c>
      <c r="M24" s="36">
        <f t="shared" si="0"/>
        <v>14.680000000000009</v>
      </c>
      <c r="N24" s="36">
        <f t="shared" si="1"/>
        <v>10.320000000000004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9"/>
    </row>
    <row r="25" spans="1:26" ht="21">
      <c r="A25" s="6"/>
      <c r="B25" s="7"/>
      <c r="C25" s="7"/>
      <c r="D25" s="7"/>
      <c r="E25" s="8"/>
      <c r="F25" s="7"/>
      <c r="G25" s="29"/>
      <c r="H25" s="29"/>
      <c r="I25" s="29"/>
      <c r="J25" s="30"/>
      <c r="K25" s="7"/>
      <c r="L25" s="37">
        <f t="shared" si="2"/>
        <v>-1.5000000000000004</v>
      </c>
      <c r="M25" s="36">
        <f t="shared" si="0"/>
        <v>9.2500000000000071</v>
      </c>
      <c r="N25" s="36">
        <f t="shared" si="1"/>
        <v>8.2500000000000018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9"/>
    </row>
    <row r="26" spans="1:26">
      <c r="A26" s="6"/>
      <c r="B26" s="7"/>
      <c r="C26" s="7"/>
      <c r="D26" s="7"/>
      <c r="E26" s="8"/>
      <c r="F26" s="7"/>
      <c r="G26" s="8"/>
      <c r="H26" s="8"/>
      <c r="I26" s="8"/>
      <c r="J26" s="7"/>
      <c r="K26" s="7"/>
      <c r="L26" s="37">
        <f t="shared" si="2"/>
        <v>-1.2000000000000004</v>
      </c>
      <c r="M26" s="36">
        <f t="shared" si="0"/>
        <v>5.0800000000000054</v>
      </c>
      <c r="N26" s="36">
        <f t="shared" si="1"/>
        <v>6.7200000000000015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9"/>
    </row>
    <row r="27" spans="1:26">
      <c r="A27" s="6"/>
      <c r="B27" s="7"/>
      <c r="C27" s="7"/>
      <c r="D27" s="7"/>
      <c r="E27" s="8"/>
      <c r="F27" s="7"/>
      <c r="G27" s="8"/>
      <c r="H27" s="8"/>
      <c r="I27" s="8"/>
      <c r="J27" s="7"/>
      <c r="K27" s="7"/>
      <c r="L27" s="37">
        <f t="shared" si="2"/>
        <v>-0.90000000000000036</v>
      </c>
      <c r="M27" s="36">
        <f t="shared" si="0"/>
        <v>2.1700000000000026</v>
      </c>
      <c r="N27" s="36">
        <f t="shared" si="1"/>
        <v>5.73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9"/>
    </row>
    <row r="28" spans="1:26">
      <c r="A28" s="6"/>
      <c r="B28" s="7"/>
      <c r="C28" s="7"/>
      <c r="D28" s="7"/>
      <c r="E28" s="8"/>
      <c r="F28" s="7"/>
      <c r="G28" s="8"/>
      <c r="H28" s="8"/>
      <c r="I28" s="8"/>
      <c r="J28" s="7"/>
      <c r="K28" s="7"/>
      <c r="L28" s="37">
        <f t="shared" si="2"/>
        <v>-0.60000000000000031</v>
      </c>
      <c r="M28" s="36">
        <f t="shared" si="0"/>
        <v>0.52000000000000091</v>
      </c>
      <c r="N28" s="36">
        <f t="shared" si="1"/>
        <v>5.28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9"/>
    </row>
    <row r="29" spans="1:26">
      <c r="A29" s="6"/>
      <c r="B29" s="7"/>
      <c r="C29" s="7"/>
      <c r="D29" s="7"/>
      <c r="E29" s="8"/>
      <c r="F29" s="7"/>
      <c r="G29" s="8"/>
      <c r="H29" s="8"/>
      <c r="I29" s="8"/>
      <c r="J29" s="7"/>
      <c r="K29" s="7"/>
      <c r="L29" s="37">
        <f t="shared" si="2"/>
        <v>-0.30000000000000032</v>
      </c>
      <c r="M29" s="36">
        <f t="shared" si="0"/>
        <v>0.12999999999999978</v>
      </c>
      <c r="N29" s="36">
        <f t="shared" si="1"/>
        <v>5.3699999999999992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9"/>
    </row>
    <row r="30" spans="1:26">
      <c r="A30" s="6"/>
      <c r="B30" s="7"/>
      <c r="C30" s="7"/>
      <c r="D30" s="7"/>
      <c r="E30" s="8"/>
      <c r="F30" s="7"/>
      <c r="G30" s="8"/>
      <c r="H30" s="8"/>
      <c r="I30" s="8"/>
      <c r="J30" s="7"/>
      <c r="K30" s="7"/>
      <c r="L30" s="37">
        <f t="shared" si="2"/>
        <v>0</v>
      </c>
      <c r="M30" s="36">
        <f t="shared" si="0"/>
        <v>1</v>
      </c>
      <c r="N30" s="36">
        <f t="shared" si="1"/>
        <v>6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9"/>
    </row>
    <row r="31" spans="1:26">
      <c r="A31" s="6"/>
      <c r="B31" s="7"/>
      <c r="C31" s="7"/>
      <c r="D31" s="7"/>
      <c r="E31" s="8"/>
      <c r="F31" s="7"/>
      <c r="G31" s="8"/>
      <c r="H31" s="8"/>
      <c r="I31" s="8"/>
      <c r="J31" s="7"/>
      <c r="K31" s="7"/>
      <c r="L31" s="37">
        <f t="shared" si="2"/>
        <v>0.3</v>
      </c>
      <c r="M31" s="36">
        <f t="shared" si="0"/>
        <v>3.13</v>
      </c>
      <c r="N31" s="36">
        <f t="shared" si="1"/>
        <v>7.17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9"/>
    </row>
    <row r="32" spans="1:26">
      <c r="A32" s="6"/>
      <c r="B32" s="7"/>
      <c r="C32" s="7"/>
      <c r="D32" s="7"/>
      <c r="E32" s="8"/>
      <c r="F32" s="7"/>
      <c r="G32" s="8"/>
      <c r="H32" s="8"/>
      <c r="I32" s="8"/>
      <c r="J32" s="7"/>
      <c r="K32" s="7"/>
      <c r="L32" s="37">
        <f t="shared" si="2"/>
        <v>0.6</v>
      </c>
      <c r="M32" s="36">
        <f t="shared" si="0"/>
        <v>6.52</v>
      </c>
      <c r="N32" s="36">
        <f t="shared" si="1"/>
        <v>8.879999999999999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9"/>
    </row>
    <row r="33" spans="1:26">
      <c r="A33" s="6"/>
      <c r="B33" s="7"/>
      <c r="C33" s="7"/>
      <c r="D33" s="7"/>
      <c r="E33" s="8"/>
      <c r="F33" s="7"/>
      <c r="G33" s="8"/>
      <c r="H33" s="8"/>
      <c r="I33" s="8"/>
      <c r="J33" s="7"/>
      <c r="K33" s="7"/>
      <c r="L33" s="37">
        <f t="shared" si="2"/>
        <v>0.89999999999999991</v>
      </c>
      <c r="M33" s="36">
        <f t="shared" si="0"/>
        <v>11.169999999999998</v>
      </c>
      <c r="N33" s="36">
        <f t="shared" si="1"/>
        <v>11.129999999999999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9"/>
    </row>
    <row r="34" spans="1:26">
      <c r="A34" s="6"/>
      <c r="B34" s="7"/>
      <c r="C34" s="7"/>
      <c r="D34" s="7"/>
      <c r="E34" s="8"/>
      <c r="F34" s="7"/>
      <c r="G34" s="8"/>
      <c r="H34" s="8"/>
      <c r="I34" s="8"/>
      <c r="J34" s="7"/>
      <c r="K34" s="7"/>
      <c r="L34" s="37">
        <f t="shared" si="2"/>
        <v>1.2</v>
      </c>
      <c r="M34" s="36">
        <f t="shared" si="0"/>
        <v>17.079999999999998</v>
      </c>
      <c r="N34" s="36">
        <f t="shared" si="1"/>
        <v>13.92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9"/>
    </row>
    <row r="35" spans="1:26">
      <c r="A35" s="6"/>
      <c r="B35" s="7"/>
      <c r="C35" s="7"/>
      <c r="D35" s="7"/>
      <c r="E35" s="8"/>
      <c r="F35" s="7"/>
      <c r="G35" s="8"/>
      <c r="H35" s="8"/>
      <c r="I35" s="8"/>
      <c r="J35" s="7"/>
      <c r="K35" s="7"/>
      <c r="L35" s="37">
        <f t="shared" si="2"/>
        <v>1.5</v>
      </c>
      <c r="M35" s="36">
        <f t="shared" si="0"/>
        <v>24.25</v>
      </c>
      <c r="N35" s="36">
        <f t="shared" si="1"/>
        <v>17.25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9"/>
    </row>
    <row r="36" spans="1:26">
      <c r="A36" s="6"/>
      <c r="B36" s="7"/>
      <c r="C36" s="7"/>
      <c r="D36" s="7"/>
      <c r="E36" s="8"/>
      <c r="F36" s="7"/>
      <c r="G36" s="8"/>
      <c r="H36" s="8"/>
      <c r="I36" s="8"/>
      <c r="J36" s="7"/>
      <c r="K36" s="7"/>
      <c r="L36" s="37">
        <f t="shared" si="2"/>
        <v>1.8</v>
      </c>
      <c r="M36" s="36">
        <f t="shared" si="0"/>
        <v>32.68</v>
      </c>
      <c r="N36" s="36">
        <f t="shared" si="1"/>
        <v>21.12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9"/>
    </row>
    <row r="37" spans="1:26">
      <c r="A37" s="6"/>
      <c r="B37" s="7"/>
      <c r="C37" s="7"/>
      <c r="D37" s="7"/>
      <c r="E37" s="8"/>
      <c r="F37" s="7"/>
      <c r="G37" s="8"/>
      <c r="H37" s="8"/>
      <c r="I37" s="8"/>
      <c r="J37" s="7"/>
      <c r="K37" s="7"/>
      <c r="L37" s="37">
        <f t="shared" si="2"/>
        <v>2.1</v>
      </c>
      <c r="M37" s="36">
        <f t="shared" si="0"/>
        <v>42.370000000000005</v>
      </c>
      <c r="N37" s="36">
        <f t="shared" si="1"/>
        <v>25.53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9"/>
    </row>
    <row r="38" spans="1:26">
      <c r="A38" s="6"/>
      <c r="B38" s="7"/>
      <c r="C38" s="7"/>
      <c r="D38" s="7"/>
      <c r="E38" s="8"/>
      <c r="F38" s="7"/>
      <c r="G38" s="8"/>
      <c r="H38" s="8"/>
      <c r="I38" s="8"/>
      <c r="J38" s="7"/>
      <c r="K38" s="7"/>
      <c r="L38" s="37">
        <f t="shared" si="2"/>
        <v>2.4</v>
      </c>
      <c r="M38" s="36">
        <f t="shared" si="0"/>
        <v>53.32</v>
      </c>
      <c r="N38" s="36">
        <f t="shared" si="1"/>
        <v>30.48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9"/>
    </row>
    <row r="39" spans="1:26">
      <c r="A39" s="6"/>
      <c r="B39" s="7"/>
      <c r="C39" s="7"/>
      <c r="D39" s="7"/>
      <c r="E39" s="8"/>
      <c r="F39" s="7"/>
      <c r="G39" s="8"/>
      <c r="H39" s="8"/>
      <c r="I39" s="8"/>
      <c r="J39" s="7"/>
      <c r="K39" s="7"/>
      <c r="L39" s="37">
        <f t="shared" si="2"/>
        <v>2.6999999999999997</v>
      </c>
      <c r="M39" s="36">
        <f t="shared" si="0"/>
        <v>65.529999999999987</v>
      </c>
      <c r="N39" s="36">
        <f t="shared" si="1"/>
        <v>35.969999999999992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9"/>
    </row>
    <row r="40" spans="1:26">
      <c r="A40" s="6"/>
      <c r="B40" s="7"/>
      <c r="C40" s="7"/>
      <c r="D40" s="7"/>
      <c r="E40" s="8"/>
      <c r="F40" s="7"/>
      <c r="G40" s="8"/>
      <c r="H40" s="8"/>
      <c r="I40" s="8"/>
      <c r="J40" s="7"/>
      <c r="K40" s="7"/>
      <c r="L40" s="36">
        <f>IF(J19 = "No Real Solutions",10,INT(J21)+3)</f>
        <v>3</v>
      </c>
      <c r="M40" s="36">
        <f t="shared" si="0"/>
        <v>79</v>
      </c>
      <c r="N40" s="36">
        <f t="shared" si="1"/>
        <v>42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9"/>
    </row>
    <row r="41" spans="1:26">
      <c r="A41" s="6"/>
      <c r="B41" s="7"/>
      <c r="C41" s="7"/>
      <c r="D41" s="7"/>
      <c r="E41" s="8"/>
      <c r="F41" s="7"/>
      <c r="G41" s="8"/>
      <c r="H41" s="8"/>
      <c r="I41" s="8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9"/>
    </row>
    <row r="42" spans="1:26">
      <c r="A42" s="12"/>
      <c r="B42" s="13"/>
      <c r="C42" s="13"/>
      <c r="D42" s="13"/>
      <c r="E42" s="14"/>
      <c r="F42" s="13"/>
      <c r="G42" s="14"/>
      <c r="H42" s="14"/>
      <c r="I42" s="14"/>
      <c r="J42" s="13"/>
      <c r="K42" s="13"/>
      <c r="L42" s="14"/>
      <c r="M42" s="14"/>
      <c r="N42" s="14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5"/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Problem 1 - Linear Solutions</vt:lpstr>
      <vt:lpstr>Problem 1b - Quadratic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citman</dc:creator>
  <cp:lastModifiedBy>Your User Name</cp:lastModifiedBy>
  <dcterms:created xsi:type="dcterms:W3CDTF">2010-07-14T14:17:13Z</dcterms:created>
  <dcterms:modified xsi:type="dcterms:W3CDTF">2010-10-08T14:20:22Z</dcterms:modified>
</cp:coreProperties>
</file>