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drawings/drawing2.xml" ContentType="application/vnd.openxmlformats-officedocument.drawing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40" windowWidth="26980" windowHeight="16180"/>
  </bookViews>
  <sheets>
    <sheet name="Data" sheetId="1" r:id="rId1"/>
    <sheet name="Graph" sheetId="4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0" i="1"/>
  <c r="C12"/>
  <c r="G6"/>
  <c r="G7"/>
  <c r="G8"/>
  <c r="G9"/>
  <c r="G10"/>
  <c r="G11"/>
  <c r="G12"/>
  <c r="G13"/>
  <c r="G14"/>
  <c r="G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25"/>
  <c r="I25"/>
  <c r="I6"/>
  <c r="I7"/>
  <c r="I8"/>
  <c r="I9"/>
  <c r="I10"/>
  <c r="I11"/>
  <c r="I12"/>
  <c r="I13"/>
  <c r="I14"/>
  <c r="I15"/>
  <c r="I5"/>
  <c r="C8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5"/>
</calcChain>
</file>

<file path=xl/sharedStrings.xml><?xml version="1.0" encoding="utf-8"?>
<sst xmlns="http://schemas.openxmlformats.org/spreadsheetml/2006/main" count="13" uniqueCount="11">
  <si>
    <r>
      <t>v</t>
    </r>
    <r>
      <rPr>
        <vertAlign val="subscript"/>
        <sz val="11"/>
        <color theme="1"/>
        <rFont val="Calibri"/>
        <family val="2"/>
        <scheme val="minor"/>
      </rPr>
      <t>o</t>
    </r>
  </si>
  <si>
    <t>θ</t>
  </si>
  <si>
    <r>
      <t>v</t>
    </r>
    <r>
      <rPr>
        <vertAlign val="subscript"/>
        <sz val="11"/>
        <color theme="1"/>
        <rFont val="Calibri"/>
        <family val="2"/>
        <scheme val="minor"/>
      </rPr>
      <t>ox</t>
    </r>
  </si>
  <si>
    <r>
      <t>v</t>
    </r>
    <r>
      <rPr>
        <vertAlign val="subscript"/>
        <sz val="11"/>
        <color theme="1"/>
        <rFont val="Calibri"/>
        <family val="2"/>
        <scheme val="minor"/>
      </rPr>
      <t>oy</t>
    </r>
  </si>
  <si>
    <t>t</t>
  </si>
  <si>
    <t>m/s</t>
  </si>
  <si>
    <t>degrees</t>
  </si>
  <si>
    <t>s</t>
  </si>
  <si>
    <t>t (s)</t>
  </si>
  <si>
    <t>y(m)</t>
  </si>
  <si>
    <t>x(m)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</si>
</sst>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Projectile Path:</a:t>
            </a:r>
            <a:r>
              <a:rPr lang="en-US" baseline="0"/>
              <a:t> </a:t>
            </a:r>
            <a:r>
              <a:rPr lang="en-US"/>
              <a:t>y(m) versus</a:t>
            </a:r>
            <a:r>
              <a:rPr lang="en-US" baseline="0"/>
              <a:t> x(m)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Data!$I$4</c:f>
              <c:strCache>
                <c:ptCount val="1"/>
                <c:pt idx="0">
                  <c:v>y(m)</c:v>
                </c:pt>
              </c:strCache>
            </c:strRef>
          </c:tx>
          <c:marker>
            <c:symbol val="none"/>
          </c:marker>
          <c:xVal>
            <c:numRef>
              <c:f>Data!$H$5:$H$25</c:f>
              <c:numCache>
                <c:formatCode>0.00</c:formatCode>
                <c:ptCount val="21"/>
                <c:pt idx="0">
                  <c:v>0.0</c:v>
                </c:pt>
                <c:pt idx="1">
                  <c:v>18.42854385569207</c:v>
                </c:pt>
                <c:pt idx="2">
                  <c:v>36.85708771138413</c:v>
                </c:pt>
                <c:pt idx="3">
                  <c:v>55.2856315670762</c:v>
                </c:pt>
                <c:pt idx="4">
                  <c:v>73.71417542276826</c:v>
                </c:pt>
                <c:pt idx="5">
                  <c:v>92.14271927846035</c:v>
                </c:pt>
                <c:pt idx="6">
                  <c:v>110.5712631341524</c:v>
                </c:pt>
                <c:pt idx="7">
                  <c:v>128.9998069898445</c:v>
                </c:pt>
                <c:pt idx="8">
                  <c:v>147.4283508455366</c:v>
                </c:pt>
                <c:pt idx="9">
                  <c:v>165.8568947012286</c:v>
                </c:pt>
                <c:pt idx="10">
                  <c:v>184.2854385569207</c:v>
                </c:pt>
                <c:pt idx="11">
                  <c:v>202.7139824126128</c:v>
                </c:pt>
                <c:pt idx="12">
                  <c:v>221.1425262683049</c:v>
                </c:pt>
                <c:pt idx="13">
                  <c:v>239.5710701239969</c:v>
                </c:pt>
                <c:pt idx="14">
                  <c:v>257.999613979689</c:v>
                </c:pt>
                <c:pt idx="15">
                  <c:v>276.4281578353811</c:v>
                </c:pt>
                <c:pt idx="16">
                  <c:v>294.8567016910732</c:v>
                </c:pt>
                <c:pt idx="17">
                  <c:v>313.2852455467652</c:v>
                </c:pt>
                <c:pt idx="18">
                  <c:v>331.7137894024572</c:v>
                </c:pt>
                <c:pt idx="19">
                  <c:v>350.1423332581493</c:v>
                </c:pt>
                <c:pt idx="20">
                  <c:v>368.5708771138413</c:v>
                </c:pt>
              </c:numCache>
            </c:numRef>
          </c:xVal>
          <c:yVal>
            <c:numRef>
              <c:f>Data!$I$5:$I$25</c:f>
              <c:numCache>
                <c:formatCode>0.00</c:formatCode>
                <c:ptCount val="21"/>
                <c:pt idx="0">
                  <c:v>0.0</c:v>
                </c:pt>
                <c:pt idx="1">
                  <c:v>6.372069353124164</c:v>
                </c:pt>
                <c:pt idx="2">
                  <c:v>12.07339456381421</c:v>
                </c:pt>
                <c:pt idx="3">
                  <c:v>17.10397563207012</c:v>
                </c:pt>
                <c:pt idx="4">
                  <c:v>21.46381255789192</c:v>
                </c:pt>
                <c:pt idx="5">
                  <c:v>25.1529053412796</c:v>
                </c:pt>
                <c:pt idx="6">
                  <c:v>28.17125398223315</c:v>
                </c:pt>
                <c:pt idx="7">
                  <c:v>30.51885848075258</c:v>
                </c:pt>
                <c:pt idx="8">
                  <c:v>32.19571883683788</c:v>
                </c:pt>
                <c:pt idx="9">
                  <c:v>33.20183505048907</c:v>
                </c:pt>
                <c:pt idx="10">
                  <c:v>33.53720712170612</c:v>
                </c:pt>
                <c:pt idx="11">
                  <c:v>33.20183505048906</c:v>
                </c:pt>
                <c:pt idx="12">
                  <c:v>32.19571883683786</c:v>
                </c:pt>
                <c:pt idx="13">
                  <c:v>30.51885848075255</c:v>
                </c:pt>
                <c:pt idx="14">
                  <c:v>28.17125398223313</c:v>
                </c:pt>
                <c:pt idx="15">
                  <c:v>25.15290534127958</c:v>
                </c:pt>
                <c:pt idx="16">
                  <c:v>21.46381255789188</c:v>
                </c:pt>
                <c:pt idx="17">
                  <c:v>17.10397563207009</c:v>
                </c:pt>
                <c:pt idx="18">
                  <c:v>12.07339456381418</c:v>
                </c:pt>
                <c:pt idx="19">
                  <c:v>6.372069353124146</c:v>
                </c:pt>
                <c:pt idx="20">
                  <c:v>0.0</c:v>
                </c:pt>
              </c:numCache>
            </c:numRef>
          </c:yVal>
          <c:smooth val="1"/>
        </c:ser>
        <c:axId val="527165016"/>
        <c:axId val="500832840"/>
      </c:scatterChart>
      <c:valAx>
        <c:axId val="527165016"/>
        <c:scaling>
          <c:orientation val="minMax"/>
        </c:scaling>
        <c:axPos val="b"/>
        <c:numFmt formatCode="0.00" sourceLinked="1"/>
        <c:tickLblPos val="nextTo"/>
        <c:crossAx val="500832840"/>
        <c:crosses val="autoZero"/>
        <c:crossBetween val="midCat"/>
      </c:valAx>
      <c:valAx>
        <c:axId val="500832840"/>
        <c:scaling>
          <c:orientation val="minMax"/>
        </c:scaling>
        <c:axPos val="l"/>
        <c:majorGridlines/>
        <c:numFmt formatCode="0.00" sourceLinked="1"/>
        <c:tickLblPos val="nextTo"/>
        <c:crossAx val="527165016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autoTitleDeleted val="1"/>
    <c:plotArea>
      <c:layout/>
      <c:scatterChart>
        <c:scatterStyle val="smoothMarker"/>
        <c:ser>
          <c:idx val="0"/>
          <c:order val="0"/>
          <c:tx>
            <c:v>Trajectory</c:v>
          </c:tx>
          <c:xVal>
            <c:numRef>
              <c:f>Data!$H$5:$H$25</c:f>
              <c:numCache>
                <c:formatCode>0.00</c:formatCode>
                <c:ptCount val="21"/>
                <c:pt idx="0">
                  <c:v>0.0</c:v>
                </c:pt>
                <c:pt idx="1">
                  <c:v>18.42854385569207</c:v>
                </c:pt>
                <c:pt idx="2">
                  <c:v>36.85708771138413</c:v>
                </c:pt>
                <c:pt idx="3">
                  <c:v>55.2856315670762</c:v>
                </c:pt>
                <c:pt idx="4">
                  <c:v>73.71417542276826</c:v>
                </c:pt>
                <c:pt idx="5">
                  <c:v>92.14271927846035</c:v>
                </c:pt>
                <c:pt idx="6">
                  <c:v>110.5712631341524</c:v>
                </c:pt>
                <c:pt idx="7">
                  <c:v>128.9998069898445</c:v>
                </c:pt>
                <c:pt idx="8">
                  <c:v>147.4283508455366</c:v>
                </c:pt>
                <c:pt idx="9">
                  <c:v>165.8568947012286</c:v>
                </c:pt>
                <c:pt idx="10">
                  <c:v>184.2854385569207</c:v>
                </c:pt>
                <c:pt idx="11">
                  <c:v>202.7139824126128</c:v>
                </c:pt>
                <c:pt idx="12">
                  <c:v>221.1425262683049</c:v>
                </c:pt>
                <c:pt idx="13">
                  <c:v>239.5710701239969</c:v>
                </c:pt>
                <c:pt idx="14">
                  <c:v>257.999613979689</c:v>
                </c:pt>
                <c:pt idx="15">
                  <c:v>276.4281578353811</c:v>
                </c:pt>
                <c:pt idx="16">
                  <c:v>294.8567016910732</c:v>
                </c:pt>
                <c:pt idx="17">
                  <c:v>313.2852455467652</c:v>
                </c:pt>
                <c:pt idx="18">
                  <c:v>331.7137894024572</c:v>
                </c:pt>
                <c:pt idx="19">
                  <c:v>350.1423332581493</c:v>
                </c:pt>
                <c:pt idx="20">
                  <c:v>368.5708771138413</c:v>
                </c:pt>
              </c:numCache>
            </c:numRef>
          </c:xVal>
          <c:yVal>
            <c:numRef>
              <c:f>Data!$I$5:$I$25</c:f>
              <c:numCache>
                <c:formatCode>0.00</c:formatCode>
                <c:ptCount val="21"/>
                <c:pt idx="0">
                  <c:v>0.0</c:v>
                </c:pt>
                <c:pt idx="1">
                  <c:v>6.372069353124164</c:v>
                </c:pt>
                <c:pt idx="2">
                  <c:v>12.07339456381421</c:v>
                </c:pt>
                <c:pt idx="3">
                  <c:v>17.10397563207012</c:v>
                </c:pt>
                <c:pt idx="4">
                  <c:v>21.46381255789192</c:v>
                </c:pt>
                <c:pt idx="5">
                  <c:v>25.1529053412796</c:v>
                </c:pt>
                <c:pt idx="6">
                  <c:v>28.17125398223315</c:v>
                </c:pt>
                <c:pt idx="7">
                  <c:v>30.51885848075258</c:v>
                </c:pt>
                <c:pt idx="8">
                  <c:v>32.19571883683788</c:v>
                </c:pt>
                <c:pt idx="9">
                  <c:v>33.20183505048907</c:v>
                </c:pt>
                <c:pt idx="10">
                  <c:v>33.53720712170612</c:v>
                </c:pt>
                <c:pt idx="11">
                  <c:v>33.20183505048906</c:v>
                </c:pt>
                <c:pt idx="12">
                  <c:v>32.19571883683786</c:v>
                </c:pt>
                <c:pt idx="13">
                  <c:v>30.51885848075255</c:v>
                </c:pt>
                <c:pt idx="14">
                  <c:v>28.17125398223313</c:v>
                </c:pt>
                <c:pt idx="15">
                  <c:v>25.15290534127958</c:v>
                </c:pt>
                <c:pt idx="16">
                  <c:v>21.46381255789188</c:v>
                </c:pt>
                <c:pt idx="17">
                  <c:v>17.10397563207009</c:v>
                </c:pt>
                <c:pt idx="18">
                  <c:v>12.07339456381418</c:v>
                </c:pt>
                <c:pt idx="19">
                  <c:v>6.372069353124146</c:v>
                </c:pt>
                <c:pt idx="20">
                  <c:v>0.0</c:v>
                </c:pt>
              </c:numCache>
            </c:numRef>
          </c:yVal>
          <c:smooth val="1"/>
        </c:ser>
        <c:axId val="69831208"/>
        <c:axId val="518255272"/>
      </c:scatterChart>
      <c:valAx>
        <c:axId val="69831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(m)</a:t>
                </a:r>
              </a:p>
            </c:rich>
          </c:tx>
        </c:title>
        <c:numFmt formatCode="0.00" sourceLinked="1"/>
        <c:majorTickMark val="none"/>
        <c:tickLblPos val="nextTo"/>
        <c:crossAx val="518255272"/>
        <c:crosses val="autoZero"/>
        <c:crossBetween val="midCat"/>
      </c:valAx>
      <c:valAx>
        <c:axId val="518255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y(m)</a:t>
                </a:r>
              </a:p>
            </c:rich>
          </c:tx>
        </c:title>
        <c:numFmt formatCode="0.00" sourceLinked="1"/>
        <c:majorTickMark val="none"/>
        <c:tickLblPos val="nextTo"/>
        <c:crossAx val="69831208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1653209" cy="311496"/>
    <xdr:sp macro="" textlink="">
      <xdr:nvSpPr>
        <xdr:cNvPr id="2" name="TextBox 1"/>
        <xdr:cNvSpPr txBox="1"/>
      </xdr:nvSpPr>
      <xdr:spPr>
        <a:xfrm>
          <a:off x="66675" y="47625"/>
          <a:ext cx="1653209" cy="311496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>
              <a:solidFill>
                <a:sysClr val="windowText" lastClr="000000"/>
              </a:solidFill>
            </a:rPr>
            <a:t>Projectile</a:t>
          </a:r>
          <a:r>
            <a:rPr lang="en-US" sz="1400" baseline="0">
              <a:solidFill>
                <a:sysClr val="windowText" lastClr="000000"/>
              </a:solidFill>
            </a:rPr>
            <a:t> Calculator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76200</xdr:colOff>
      <xdr:row>3</xdr:row>
      <xdr:rowOff>63500</xdr:rowOff>
    </xdr:from>
    <xdr:to>
      <xdr:col>17</xdr:col>
      <xdr:colOff>520700</xdr:colOff>
      <xdr:row>25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I25"/>
  <sheetViews>
    <sheetView tabSelected="1" workbookViewId="0">
      <selection activeCell="U8" sqref="U8"/>
    </sheetView>
  </sheetViews>
  <sheetFormatPr baseColWidth="10" defaultColWidth="8.83203125" defaultRowHeight="14"/>
  <cols>
    <col min="2" max="2" width="8.83203125" style="1"/>
    <col min="3" max="3" width="12.6640625" style="5" customWidth="1"/>
    <col min="4" max="4" width="8.83203125" style="1"/>
    <col min="7" max="9" width="8.83203125" style="5"/>
  </cols>
  <sheetData>
    <row r="4" spans="2:9" ht="16">
      <c r="B4" s="1" t="s">
        <v>0</v>
      </c>
      <c r="C4" s="3">
        <v>75</v>
      </c>
      <c r="D4" s="1" t="s">
        <v>5</v>
      </c>
      <c r="G4" s="11" t="s">
        <v>8</v>
      </c>
      <c r="H4" s="12" t="s">
        <v>10</v>
      </c>
      <c r="I4" s="13" t="s">
        <v>9</v>
      </c>
    </row>
    <row r="5" spans="2:9">
      <c r="G5" s="6">
        <v>0</v>
      </c>
      <c r="H5" s="4">
        <f>$C$8*G5</f>
        <v>0</v>
      </c>
      <c r="I5" s="7">
        <f>$C$10*G5-0.5*9.81*G5^2</f>
        <v>0</v>
      </c>
    </row>
    <row r="6" spans="2:9">
      <c r="B6" s="2" t="s">
        <v>1</v>
      </c>
      <c r="C6" s="3">
        <v>20</v>
      </c>
      <c r="D6" s="1" t="s">
        <v>6</v>
      </c>
      <c r="G6" s="6">
        <f>G5+$C$12/20</f>
        <v>0.2614832900043339</v>
      </c>
      <c r="H6" s="4">
        <f t="shared" ref="H6:H25" si="0">$C$8*G6</f>
        <v>18.428543855692066</v>
      </c>
      <c r="I6" s="7">
        <f t="shared" ref="I6:I25" si="1">$C$10*G6-0.5*9.81*G6^2</f>
        <v>6.3720693531241643</v>
      </c>
    </row>
    <row r="7" spans="2:9">
      <c r="G7" s="6">
        <f t="shared" ref="G7:G24" si="2">G6+$C$12/20</f>
        <v>0.5229665800086678</v>
      </c>
      <c r="H7" s="4">
        <f t="shared" si="0"/>
        <v>36.857087711384132</v>
      </c>
      <c r="I7" s="7">
        <f t="shared" si="1"/>
        <v>12.073394563814206</v>
      </c>
    </row>
    <row r="8" spans="2:9" ht="16">
      <c r="B8" s="1" t="s">
        <v>2</v>
      </c>
      <c r="C8" s="4">
        <f>C4*COS(RADIANS(C6))</f>
        <v>70.476946558943126</v>
      </c>
      <c r="D8" s="1" t="s">
        <v>5</v>
      </c>
      <c r="G8" s="6">
        <f t="shared" si="2"/>
        <v>0.7844498700130017</v>
      </c>
      <c r="H8" s="4">
        <f t="shared" si="0"/>
        <v>55.285631567076202</v>
      </c>
      <c r="I8" s="7">
        <f t="shared" si="1"/>
        <v>17.103975632070124</v>
      </c>
    </row>
    <row r="9" spans="2:9">
      <c r="G9" s="6">
        <f t="shared" si="2"/>
        <v>1.0459331600173356</v>
      </c>
      <c r="H9" s="4">
        <f t="shared" si="0"/>
        <v>73.714175422768264</v>
      </c>
      <c r="I9" s="7">
        <f t="shared" si="1"/>
        <v>21.46381255789192</v>
      </c>
    </row>
    <row r="10" spans="2:9" ht="16">
      <c r="B10" s="1" t="s">
        <v>3</v>
      </c>
      <c r="C10" s="4">
        <f>C4*SIN(RADIANS(C6))</f>
        <v>25.651510749425153</v>
      </c>
      <c r="D10" s="1" t="s">
        <v>5</v>
      </c>
      <c r="G10" s="6">
        <f t="shared" si="2"/>
        <v>1.3074164500216696</v>
      </c>
      <c r="H10" s="4">
        <f t="shared" si="0"/>
        <v>92.142719278460348</v>
      </c>
      <c r="I10" s="7">
        <f t="shared" si="1"/>
        <v>25.152905341279599</v>
      </c>
    </row>
    <row r="11" spans="2:9">
      <c r="G11" s="6">
        <f t="shared" si="2"/>
        <v>1.5688997400260036</v>
      </c>
      <c r="H11" s="4">
        <f t="shared" si="0"/>
        <v>110.57126313415242</v>
      </c>
      <c r="I11" s="7">
        <f t="shared" si="1"/>
        <v>28.171253982233146</v>
      </c>
    </row>
    <row r="12" spans="2:9">
      <c r="B12" s="1" t="s">
        <v>4</v>
      </c>
      <c r="C12" s="4">
        <f>C10*2/9.81</f>
        <v>5.2296658000866776</v>
      </c>
      <c r="D12" s="1" t="s">
        <v>7</v>
      </c>
      <c r="G12" s="6">
        <f t="shared" si="2"/>
        <v>1.8303830300303376</v>
      </c>
      <c r="H12" s="4">
        <f t="shared" si="0"/>
        <v>128.9998069898445</v>
      </c>
      <c r="I12" s="7">
        <f t="shared" si="1"/>
        <v>30.518858480752581</v>
      </c>
    </row>
    <row r="13" spans="2:9">
      <c r="G13" s="6">
        <f t="shared" si="2"/>
        <v>2.0918663200346717</v>
      </c>
      <c r="H13" s="4">
        <f t="shared" si="0"/>
        <v>147.42835084553658</v>
      </c>
      <c r="I13" s="7">
        <f t="shared" si="1"/>
        <v>32.195718836837884</v>
      </c>
    </row>
    <row r="14" spans="2:9">
      <c r="G14" s="6">
        <f>G13+$C$12/20</f>
        <v>2.3533496100390057</v>
      </c>
      <c r="H14" s="4">
        <f t="shared" si="0"/>
        <v>165.85689470122864</v>
      </c>
      <c r="I14" s="7">
        <f t="shared" si="1"/>
        <v>33.201835050489066</v>
      </c>
    </row>
    <row r="15" spans="2:9">
      <c r="G15" s="6">
        <f t="shared" si="2"/>
        <v>2.6148329000433397</v>
      </c>
      <c r="H15" s="4">
        <f t="shared" si="0"/>
        <v>184.28543855692072</v>
      </c>
      <c r="I15" s="7">
        <f t="shared" si="1"/>
        <v>33.537207121706125</v>
      </c>
    </row>
    <row r="16" spans="2:9">
      <c r="G16" s="6">
        <f t="shared" si="2"/>
        <v>2.8763161900476737</v>
      </c>
      <c r="H16" s="4">
        <f t="shared" si="0"/>
        <v>202.71398241261281</v>
      </c>
      <c r="I16" s="7">
        <f>$C$10*G16-0.5*9.81*G16^2</f>
        <v>33.201835050489059</v>
      </c>
    </row>
    <row r="17" spans="7:9">
      <c r="G17" s="6">
        <f t="shared" si="2"/>
        <v>3.1377994800520077</v>
      </c>
      <c r="H17" s="4">
        <f t="shared" si="0"/>
        <v>221.14252626830486</v>
      </c>
      <c r="I17" s="7">
        <f t="shared" si="1"/>
        <v>32.19571883683787</v>
      </c>
    </row>
    <row r="18" spans="7:9">
      <c r="G18" s="6">
        <f t="shared" si="2"/>
        <v>3.3992827700563417</v>
      </c>
      <c r="H18" s="4">
        <f t="shared" si="0"/>
        <v>239.57107012399695</v>
      </c>
      <c r="I18" s="7">
        <f t="shared" si="1"/>
        <v>30.518858480752556</v>
      </c>
    </row>
    <row r="19" spans="7:9">
      <c r="G19" s="6">
        <f t="shared" si="2"/>
        <v>3.6607660600606757</v>
      </c>
      <c r="H19" s="4">
        <f t="shared" si="0"/>
        <v>257.999613979689</v>
      </c>
      <c r="I19" s="7">
        <f t="shared" si="1"/>
        <v>28.171253982233125</v>
      </c>
    </row>
    <row r="20" spans="7:9">
      <c r="G20" s="6">
        <f t="shared" si="2"/>
        <v>3.9222493500650097</v>
      </c>
      <c r="H20" s="4">
        <f t="shared" si="0"/>
        <v>276.42815783538111</v>
      </c>
      <c r="I20" s="7">
        <f t="shared" si="1"/>
        <v>25.152905341279578</v>
      </c>
    </row>
    <row r="21" spans="7:9">
      <c r="G21" s="6">
        <f>G20+$C$12/20</f>
        <v>4.1837326400693433</v>
      </c>
      <c r="H21" s="4">
        <f t="shared" si="0"/>
        <v>294.85670169107317</v>
      </c>
      <c r="I21" s="7">
        <f t="shared" si="1"/>
        <v>21.463812557891885</v>
      </c>
    </row>
    <row r="22" spans="7:9">
      <c r="G22" s="6">
        <f t="shared" si="2"/>
        <v>4.4452159300736769</v>
      </c>
      <c r="H22" s="4">
        <f t="shared" si="0"/>
        <v>313.28524554676517</v>
      </c>
      <c r="I22" s="7">
        <f t="shared" si="1"/>
        <v>17.103975632070089</v>
      </c>
    </row>
    <row r="23" spans="7:9">
      <c r="G23" s="6">
        <f t="shared" si="2"/>
        <v>4.7066992200780104</v>
      </c>
      <c r="H23" s="4">
        <f t="shared" si="0"/>
        <v>331.71378940245722</v>
      </c>
      <c r="I23" s="7">
        <f t="shared" si="1"/>
        <v>12.073394563814176</v>
      </c>
    </row>
    <row r="24" spans="7:9">
      <c r="G24" s="6">
        <f t="shared" si="2"/>
        <v>4.968182510082344</v>
      </c>
      <c r="H24" s="4">
        <f t="shared" si="0"/>
        <v>350.14233325814928</v>
      </c>
      <c r="I24" s="7">
        <f t="shared" si="1"/>
        <v>6.3720693531241466</v>
      </c>
    </row>
    <row r="25" spans="7:9">
      <c r="G25" s="8">
        <f>G24+$C$12/20</f>
        <v>5.2296658000866776</v>
      </c>
      <c r="H25" s="9">
        <f t="shared" si="0"/>
        <v>368.57087711384133</v>
      </c>
      <c r="I25" s="10">
        <f t="shared" si="1"/>
        <v>0</v>
      </c>
    </row>
  </sheetData>
  <sheetCalcPr fullCalcOnLoad="1"/>
  <phoneticPr fontId="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Carl Wenning</cp:lastModifiedBy>
  <dcterms:created xsi:type="dcterms:W3CDTF">2010-10-09T11:22:29Z</dcterms:created>
  <dcterms:modified xsi:type="dcterms:W3CDTF">2010-10-14T01:17:50Z</dcterms:modified>
</cp:coreProperties>
</file>